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14b2d3aa77e74148/Desktop/"/>
    </mc:Choice>
  </mc:AlternateContent>
  <xr:revisionPtr revIDLastSave="0" documentId="14_{F4A1BD25-27F6-4BE8-A64C-B8FD87DC6EF6}" xr6:coauthVersionLast="47" xr6:coauthVersionMax="47" xr10:uidLastSave="{00000000-0000-0000-0000-000000000000}"/>
  <bookViews>
    <workbookView xWindow="-110" yWindow="-110" windowWidth="19420" windowHeight="10300" firstSheet="1" activeTab="1" xr2:uid="{90F77E91-ABF7-439C-A7C2-55E8080DBD2D}"/>
  </bookViews>
  <sheets>
    <sheet name="New Ind.Mediclaim  2023" sheetId="5" state="hidden" r:id="rId1"/>
    <sheet name="YOUTH ECO CARE BASIC" sheetId="1" r:id="rId2"/>
    <sheet name="YOUTH ECO CARE PREMIUM " sheetId="6" r:id="rId3"/>
    <sheet name="Sheet2" sheetId="2" state="hidden" r:id="rId4"/>
    <sheet name="Sheet3" sheetId="3" state="hidden" r:id="rId5"/>
  </sheets>
  <definedNames>
    <definedName name="_xlnm._FilterDatabase" localSheetId="1" hidden="1">'YOUTH ECO CARE BASIC'!#REF!</definedName>
    <definedName name="_xlnm._FilterDatabase" localSheetId="2" hidden="1">'YOUTH ECO CARE PREMIUM '!#REF!</definedName>
    <definedName name="Excel_BuiltIn_Print_Titles_1" localSheetId="0">#REF!</definedName>
    <definedName name="Excel_BuiltIn_Print_Titles_1" localSheetId="1">#REF!</definedName>
    <definedName name="Excel_BuiltIn_Print_Titles_1" localSheetId="2">#REF!</definedName>
    <definedName name="Excel_BuiltIn_Print_Titles_1">#REF!</definedName>
    <definedName name="_xlnm.Print_Area" localSheetId="0">'New Ind.Mediclaim  2023'!$A$1:$E$23</definedName>
    <definedName name="_xlnm.Print_Area" localSheetId="1">'YOUTH ECO CARE BASIC'!$A$1:$L$20</definedName>
    <definedName name="_xlnm.Print_Area" localSheetId="2">'YOUTH ECO CARE PREMIUM '!$A$1:$L$20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6" l="1"/>
  <c r="B14" i="6"/>
  <c r="R12" i="6"/>
  <c r="S12" i="6" s="1"/>
  <c r="C12" i="6"/>
  <c r="D12" i="6" s="1"/>
  <c r="E12" i="6" s="1"/>
  <c r="F12" i="6" s="1"/>
  <c r="G12" i="6" s="1"/>
  <c r="H12" i="6" s="1"/>
  <c r="I12" i="6" s="1"/>
  <c r="J12" i="6" s="1"/>
  <c r="K12" i="6" s="1"/>
  <c r="L12" i="6" s="1"/>
  <c r="M12" i="6" s="1"/>
  <c r="N12" i="6" s="1"/>
  <c r="O12" i="6" s="1"/>
  <c r="P12" i="6" s="1"/>
  <c r="R11" i="6"/>
  <c r="S11" i="6" s="1"/>
  <c r="C11" i="6"/>
  <c r="D11" i="6" s="1"/>
  <c r="E11" i="6" s="1"/>
  <c r="F11" i="6" s="1"/>
  <c r="G11" i="6" s="1"/>
  <c r="H11" i="6" s="1"/>
  <c r="I11" i="6" s="1"/>
  <c r="J11" i="6" s="1"/>
  <c r="K11" i="6" s="1"/>
  <c r="L11" i="6" s="1"/>
  <c r="M11" i="6" s="1"/>
  <c r="N11" i="6" s="1"/>
  <c r="O11" i="6" s="1"/>
  <c r="P11" i="6" s="1"/>
  <c r="R10" i="6"/>
  <c r="S10" i="6" s="1"/>
  <c r="C10" i="6"/>
  <c r="D10" i="6" s="1"/>
  <c r="E10" i="6" s="1"/>
  <c r="F10" i="6" s="1"/>
  <c r="G10" i="6" s="1"/>
  <c r="H10" i="6" s="1"/>
  <c r="I10" i="6" s="1"/>
  <c r="J10" i="6" s="1"/>
  <c r="K10" i="6" s="1"/>
  <c r="L10" i="6" s="1"/>
  <c r="M10" i="6" s="1"/>
  <c r="N10" i="6" s="1"/>
  <c r="O10" i="6" s="1"/>
  <c r="P10" i="6" s="1"/>
  <c r="R9" i="6"/>
  <c r="S9" i="6" s="1"/>
  <c r="C9" i="6"/>
  <c r="D9" i="6" s="1"/>
  <c r="E9" i="6" s="1"/>
  <c r="F9" i="6" s="1"/>
  <c r="G9" i="6" s="1"/>
  <c r="H9" i="6" s="1"/>
  <c r="I9" i="6" s="1"/>
  <c r="J9" i="6" s="1"/>
  <c r="K9" i="6" s="1"/>
  <c r="L9" i="6" s="1"/>
  <c r="M9" i="6" s="1"/>
  <c r="N9" i="6" s="1"/>
  <c r="O9" i="6" s="1"/>
  <c r="P9" i="6" s="1"/>
  <c r="R8" i="6"/>
  <c r="S8" i="6" s="1"/>
  <c r="C8" i="6"/>
  <c r="D8" i="6" s="1"/>
  <c r="E8" i="6" s="1"/>
  <c r="F8" i="6" s="1"/>
  <c r="G8" i="6" s="1"/>
  <c r="H8" i="6" s="1"/>
  <c r="I8" i="6" s="1"/>
  <c r="J8" i="6" s="1"/>
  <c r="K8" i="6" s="1"/>
  <c r="L8" i="6" s="1"/>
  <c r="M8" i="6" s="1"/>
  <c r="N8" i="6" s="1"/>
  <c r="O8" i="6" s="1"/>
  <c r="P8" i="6" s="1"/>
  <c r="R7" i="6"/>
  <c r="S7" i="6" s="1"/>
  <c r="C7" i="6" s="1"/>
  <c r="D7" i="6" s="1"/>
  <c r="E7" i="6" s="1"/>
  <c r="F7" i="6" s="1"/>
  <c r="G7" i="6" s="1"/>
  <c r="H7" i="6" s="1"/>
  <c r="I7" i="6" s="1"/>
  <c r="J7" i="6" s="1"/>
  <c r="K7" i="6" s="1"/>
  <c r="L7" i="6" s="1"/>
  <c r="M7" i="6" s="1"/>
  <c r="N7" i="6" s="1"/>
  <c r="O7" i="6" s="1"/>
  <c r="P7" i="6" s="1"/>
  <c r="R6" i="6"/>
  <c r="S6" i="6" s="1"/>
  <c r="C6" i="6" s="1"/>
  <c r="D6" i="6" s="1"/>
  <c r="E6" i="6" s="1"/>
  <c r="F6" i="6" s="1"/>
  <c r="G6" i="6" s="1"/>
  <c r="H6" i="6" s="1"/>
  <c r="I6" i="6" s="1"/>
  <c r="J6" i="6" s="1"/>
  <c r="K6" i="6" s="1"/>
  <c r="L6" i="6" s="1"/>
  <c r="M6" i="6" s="1"/>
  <c r="N6" i="6" s="1"/>
  <c r="O6" i="6" s="1"/>
  <c r="P6" i="6" s="1"/>
  <c r="R5" i="6"/>
  <c r="S5" i="6" s="1"/>
  <c r="C5" i="6" s="1"/>
  <c r="R6" i="1"/>
  <c r="R7" i="1"/>
  <c r="R8" i="1"/>
  <c r="R9" i="1"/>
  <c r="R10" i="1"/>
  <c r="R11" i="1"/>
  <c r="R12" i="1"/>
  <c r="R5" i="1"/>
  <c r="B14" i="1"/>
  <c r="D5" i="6" l="1"/>
  <c r="C13" i="6"/>
  <c r="D14" i="5"/>
  <c r="J10" i="5"/>
  <c r="E10" i="5"/>
  <c r="J9" i="5"/>
  <c r="I9" i="5"/>
  <c r="E9" i="5"/>
  <c r="J8" i="5"/>
  <c r="I8" i="5"/>
  <c r="E8" i="5"/>
  <c r="J7" i="5"/>
  <c r="I7" i="5"/>
  <c r="E7" i="5"/>
  <c r="J6" i="5"/>
  <c r="I6" i="5"/>
  <c r="E6" i="5"/>
  <c r="J5" i="5"/>
  <c r="J11" i="5" s="1"/>
  <c r="E12" i="5" s="1"/>
  <c r="I5" i="5"/>
  <c r="E5" i="5"/>
  <c r="J4" i="5"/>
  <c r="I4" i="5"/>
  <c r="E4" i="5"/>
  <c r="I3" i="5"/>
  <c r="R16" i="1"/>
  <c r="C9" i="1"/>
  <c r="D9" i="1" s="1"/>
  <c r="E9" i="1" s="1"/>
  <c r="F9" i="1" s="1"/>
  <c r="G9" i="1" s="1"/>
  <c r="H9" i="1" s="1"/>
  <c r="I9" i="1" s="1"/>
  <c r="J9" i="1" s="1"/>
  <c r="K9" i="1" s="1"/>
  <c r="L9" i="1" s="1"/>
  <c r="M9" i="1" s="1"/>
  <c r="N9" i="1" s="1"/>
  <c r="O9" i="1" s="1"/>
  <c r="P9" i="1" s="1"/>
  <c r="C11" i="1"/>
  <c r="D11" i="1" s="1"/>
  <c r="E11" i="1" s="1"/>
  <c r="F11" i="1" s="1"/>
  <c r="G11" i="1" s="1"/>
  <c r="H11" i="1" s="1"/>
  <c r="I11" i="1" s="1"/>
  <c r="J11" i="1" s="1"/>
  <c r="K11" i="1" s="1"/>
  <c r="L11" i="1" s="1"/>
  <c r="M11" i="1" s="1"/>
  <c r="N11" i="1" s="1"/>
  <c r="O11" i="1" s="1"/>
  <c r="P11" i="1" s="1"/>
  <c r="S12" i="1"/>
  <c r="C12" i="1" s="1"/>
  <c r="D12" i="1" s="1"/>
  <c r="E12" i="1" s="1"/>
  <c r="F12" i="1" s="1"/>
  <c r="G12" i="1" s="1"/>
  <c r="H12" i="1" s="1"/>
  <c r="I12" i="1" s="1"/>
  <c r="J12" i="1" s="1"/>
  <c r="K12" i="1" s="1"/>
  <c r="L12" i="1" s="1"/>
  <c r="M12" i="1" s="1"/>
  <c r="N12" i="1" s="1"/>
  <c r="O12" i="1" s="1"/>
  <c r="P12" i="1" s="1"/>
  <c r="S11" i="1"/>
  <c r="S10" i="1"/>
  <c r="C10" i="1" s="1"/>
  <c r="D10" i="1" s="1"/>
  <c r="E10" i="1" s="1"/>
  <c r="F10" i="1" s="1"/>
  <c r="G10" i="1" s="1"/>
  <c r="H10" i="1" s="1"/>
  <c r="I10" i="1" s="1"/>
  <c r="J10" i="1" s="1"/>
  <c r="K10" i="1" s="1"/>
  <c r="L10" i="1" s="1"/>
  <c r="M10" i="1" s="1"/>
  <c r="N10" i="1" s="1"/>
  <c r="O10" i="1" s="1"/>
  <c r="P10" i="1" s="1"/>
  <c r="S9" i="1"/>
  <c r="S8" i="1"/>
  <c r="C8" i="1" s="1"/>
  <c r="D8" i="1" s="1"/>
  <c r="E8" i="1" s="1"/>
  <c r="F8" i="1" s="1"/>
  <c r="G8" i="1" s="1"/>
  <c r="H8" i="1" s="1"/>
  <c r="I8" i="1" s="1"/>
  <c r="J8" i="1" s="1"/>
  <c r="K8" i="1" s="1"/>
  <c r="L8" i="1" s="1"/>
  <c r="M8" i="1" s="1"/>
  <c r="N8" i="1" s="1"/>
  <c r="O8" i="1" s="1"/>
  <c r="P8" i="1" s="1"/>
  <c r="S7" i="1"/>
  <c r="C7" i="1" s="1"/>
  <c r="D7" i="1" s="1"/>
  <c r="E7" i="1" s="1"/>
  <c r="F7" i="1" s="1"/>
  <c r="G7" i="1" s="1"/>
  <c r="H7" i="1" s="1"/>
  <c r="I7" i="1" s="1"/>
  <c r="J7" i="1" s="1"/>
  <c r="K7" i="1" s="1"/>
  <c r="L7" i="1" s="1"/>
  <c r="M7" i="1" s="1"/>
  <c r="N7" i="1" s="1"/>
  <c r="O7" i="1" s="1"/>
  <c r="P7" i="1" s="1"/>
  <c r="S6" i="1"/>
  <c r="C6" i="1" s="1"/>
  <c r="D6" i="1" s="1"/>
  <c r="E6" i="1" s="1"/>
  <c r="F6" i="1" s="1"/>
  <c r="G6" i="1" s="1"/>
  <c r="H6" i="1" s="1"/>
  <c r="I6" i="1" s="1"/>
  <c r="J6" i="1" s="1"/>
  <c r="K6" i="1" s="1"/>
  <c r="L6" i="1" s="1"/>
  <c r="M6" i="1" s="1"/>
  <c r="N6" i="1" s="1"/>
  <c r="O6" i="1" s="1"/>
  <c r="P6" i="1" s="1"/>
  <c r="S5" i="1"/>
  <c r="C5" i="1" s="1"/>
  <c r="C14" i="6" l="1"/>
  <c r="C15" i="6" s="1"/>
  <c r="E5" i="6"/>
  <c r="D13" i="6"/>
  <c r="E11" i="5"/>
  <c r="E14" i="5" s="1"/>
  <c r="D5" i="1"/>
  <c r="C13" i="1"/>
  <c r="C14" i="1" s="1"/>
  <c r="C16" i="6" l="1"/>
  <c r="C17" i="6" s="1"/>
  <c r="D14" i="6"/>
  <c r="D15" i="6" s="1"/>
  <c r="F5" i="6"/>
  <c r="E13" i="6"/>
  <c r="E13" i="5"/>
  <c r="E15" i="5" s="1"/>
  <c r="D13" i="1"/>
  <c r="D14" i="1" s="1"/>
  <c r="E5" i="1"/>
  <c r="D16" i="6" l="1"/>
  <c r="D17" i="6" s="1"/>
  <c r="E14" i="6"/>
  <c r="E15" i="6" s="1"/>
  <c r="F13" i="6"/>
  <c r="G5" i="6"/>
  <c r="C18" i="6"/>
  <c r="C19" i="6" s="1"/>
  <c r="E16" i="5"/>
  <c r="E13" i="1"/>
  <c r="E14" i="1" s="1"/>
  <c r="F5" i="1"/>
  <c r="E16" i="6" l="1"/>
  <c r="E17" i="6" s="1"/>
  <c r="D18" i="6"/>
  <c r="D19" i="6" s="1"/>
  <c r="F14" i="6"/>
  <c r="F15" i="6" s="1"/>
  <c r="H5" i="6"/>
  <c r="G13" i="6"/>
  <c r="E17" i="5"/>
  <c r="E18" i="5" s="1"/>
  <c r="G5" i="1"/>
  <c r="F13" i="1"/>
  <c r="F14" i="1" s="1"/>
  <c r="F16" i="6" l="1"/>
  <c r="F17" i="6" s="1"/>
  <c r="I5" i="6"/>
  <c r="H13" i="6"/>
  <c r="G14" i="6"/>
  <c r="G15" i="6" s="1"/>
  <c r="E18" i="6"/>
  <c r="E19" i="6" s="1"/>
  <c r="H5" i="1"/>
  <c r="G13" i="1"/>
  <c r="G14" i="1" s="1"/>
  <c r="G16" i="6" l="1"/>
  <c r="G17" i="6" s="1"/>
  <c r="F18" i="6"/>
  <c r="F19" i="6" s="1"/>
  <c r="H14" i="6"/>
  <c r="H15" i="6" s="1"/>
  <c r="I13" i="6"/>
  <c r="J5" i="6"/>
  <c r="H13" i="1"/>
  <c r="H14" i="1" s="1"/>
  <c r="I5" i="1"/>
  <c r="H16" i="6" l="1"/>
  <c r="H17" i="6" s="1"/>
  <c r="G18" i="6"/>
  <c r="G19" i="6" s="1"/>
  <c r="K5" i="6"/>
  <c r="J13" i="6"/>
  <c r="I14" i="6"/>
  <c r="I15" i="6" s="1"/>
  <c r="J5" i="1"/>
  <c r="I13" i="1"/>
  <c r="I14" i="1" s="1"/>
  <c r="I16" i="6" l="1"/>
  <c r="I17" i="6" s="1"/>
  <c r="L5" i="6"/>
  <c r="K13" i="6"/>
  <c r="H18" i="6"/>
  <c r="H19" i="6" s="1"/>
  <c r="J14" i="6"/>
  <c r="J15" i="6" s="1"/>
  <c r="K5" i="1"/>
  <c r="L5" i="1" s="1"/>
  <c r="M5" i="1" s="1"/>
  <c r="N5" i="1" s="1"/>
  <c r="O5" i="1" s="1"/>
  <c r="P5" i="1" s="1"/>
  <c r="J13" i="1"/>
  <c r="J14" i="1" s="1"/>
  <c r="J16" i="6" l="1"/>
  <c r="J17" i="6" s="1"/>
  <c r="K14" i="6"/>
  <c r="K15" i="6" s="1"/>
  <c r="I18" i="6"/>
  <c r="I19" i="6" s="1"/>
  <c r="M5" i="6"/>
  <c r="L13" i="6"/>
  <c r="K13" i="1"/>
  <c r="K14" i="1" s="1"/>
  <c r="K16" i="6" l="1"/>
  <c r="K17" i="6" s="1"/>
  <c r="N5" i="6"/>
  <c r="M13" i="6"/>
  <c r="L14" i="6"/>
  <c r="L15" i="6" s="1"/>
  <c r="J18" i="6"/>
  <c r="J19" i="6" s="1"/>
  <c r="L13" i="1"/>
  <c r="L14" i="1" s="1"/>
  <c r="L16" i="6" l="1"/>
  <c r="L17" i="6" s="1"/>
  <c r="M14" i="6"/>
  <c r="M15" i="6" s="1"/>
  <c r="K18" i="6"/>
  <c r="K19" i="6" s="1"/>
  <c r="N13" i="6"/>
  <c r="O5" i="6"/>
  <c r="M13" i="1"/>
  <c r="M14" i="1" s="1"/>
  <c r="M16" i="6" l="1"/>
  <c r="M17" i="6" s="1"/>
  <c r="L18" i="6"/>
  <c r="L19" i="6" s="1"/>
  <c r="P5" i="6"/>
  <c r="P13" i="6" s="1"/>
  <c r="O13" i="6"/>
  <c r="N14" i="6"/>
  <c r="N15" i="6" s="1"/>
  <c r="N13" i="1"/>
  <c r="N14" i="1" s="1"/>
  <c r="N16" i="6" l="1"/>
  <c r="N17" i="6" s="1"/>
  <c r="O14" i="6"/>
  <c r="O15" i="6" s="1"/>
  <c r="P14" i="6"/>
  <c r="P15" i="6" s="1"/>
  <c r="M18" i="6"/>
  <c r="M19" i="6" s="1"/>
  <c r="P13" i="1"/>
  <c r="P14" i="1" s="1"/>
  <c r="O13" i="1"/>
  <c r="O14" i="1" s="1"/>
  <c r="P16" i="6" l="1"/>
  <c r="P17" i="6" s="1"/>
  <c r="O16" i="6"/>
  <c r="O17" i="6" s="1"/>
  <c r="N18" i="6"/>
  <c r="N19" i="6" s="1"/>
  <c r="O18" i="6" l="1"/>
  <c r="O19" i="6" s="1"/>
  <c r="P18" i="6"/>
  <c r="P19" i="6" s="1"/>
  <c r="J15" i="1" l="1"/>
  <c r="F15" i="1"/>
  <c r="D15" i="1"/>
  <c r="D16" i="1" s="1"/>
  <c r="G15" i="1"/>
  <c r="M15" i="1"/>
  <c r="H15" i="1"/>
  <c r="H16" i="1" s="1"/>
  <c r="P15" i="1"/>
  <c r="O15" i="1"/>
  <c r="N15" i="1"/>
  <c r="N16" i="1" s="1"/>
  <c r="L15" i="1"/>
  <c r="I15" i="1"/>
  <c r="E15" i="1"/>
  <c r="K15" i="1"/>
  <c r="K16" i="1" s="1"/>
  <c r="C15" i="1"/>
  <c r="C16" i="1" s="1"/>
  <c r="C17" i="1" s="1"/>
  <c r="L16" i="1" l="1"/>
  <c r="L17" i="1" s="1"/>
  <c r="M16" i="1"/>
  <c r="M17" i="1" s="1"/>
  <c r="M18" i="1" s="1"/>
  <c r="M19" i="1" s="1"/>
  <c r="D17" i="1"/>
  <c r="D18" i="1" s="1"/>
  <c r="D19" i="1" s="1"/>
  <c r="O16" i="1"/>
  <c r="O17" i="1" s="1"/>
  <c r="O18" i="1" s="1"/>
  <c r="O19" i="1" s="1"/>
  <c r="I16" i="1"/>
  <c r="I17" i="1" s="1"/>
  <c r="F16" i="1"/>
  <c r="F17" i="1" s="1"/>
  <c r="J16" i="1"/>
  <c r="J17" i="1" s="1"/>
  <c r="G16" i="1"/>
  <c r="G17" i="1" s="1"/>
  <c r="C18" i="1"/>
  <c r="C19" i="1" s="1"/>
  <c r="E16" i="1"/>
  <c r="E17" i="1" s="1"/>
  <c r="K17" i="1"/>
  <c r="N17" i="1"/>
  <c r="P16" i="1"/>
  <c r="P17" i="1" s="1"/>
  <c r="H17" i="1"/>
  <c r="L18" i="1" l="1"/>
  <c r="L19" i="1" s="1"/>
  <c r="P18" i="1"/>
  <c r="P19" i="1" s="1"/>
  <c r="J18" i="1"/>
  <c r="J19" i="1" s="1"/>
  <c r="F18" i="1"/>
  <c r="F19" i="1" s="1"/>
  <c r="E18" i="1"/>
  <c r="E19" i="1" s="1"/>
  <c r="I18" i="1"/>
  <c r="I19" i="1" s="1"/>
  <c r="H18" i="1"/>
  <c r="H19" i="1" s="1"/>
  <c r="K18" i="1"/>
  <c r="K19" i="1" s="1"/>
  <c r="N18" i="1"/>
  <c r="N19" i="1" s="1"/>
  <c r="G18" i="1"/>
  <c r="G19" i="1" s="1"/>
</calcChain>
</file>

<file path=xl/sharedStrings.xml><?xml version="1.0" encoding="utf-8"?>
<sst xmlns="http://schemas.openxmlformats.org/spreadsheetml/2006/main" count="159" uniqueCount="88">
  <si>
    <t>THE ORIENTAL INSURANCE COMPANY LIMITED</t>
  </si>
  <si>
    <t>BACK</t>
  </si>
  <si>
    <t>Family</t>
  </si>
  <si>
    <t>Member -1</t>
  </si>
  <si>
    <t>Member -2</t>
  </si>
  <si>
    <t>Member -3</t>
  </si>
  <si>
    <t>Member -4</t>
  </si>
  <si>
    <t>Member -5</t>
  </si>
  <si>
    <t>Member -6</t>
  </si>
  <si>
    <t>Member -7</t>
  </si>
  <si>
    <t>Member -8</t>
  </si>
  <si>
    <t>Total</t>
  </si>
  <si>
    <t>NO</t>
  </si>
  <si>
    <t>TPA Discount</t>
  </si>
  <si>
    <t>CGST &amp;  SGST</t>
  </si>
  <si>
    <t xml:space="preserve">Total Premium </t>
  </si>
  <si>
    <t>J M Patel  (Ex.Employee)   Mo.No 9426585252  E-mail: jmp2599@gmail.com</t>
  </si>
  <si>
    <t>Note - 1</t>
  </si>
  <si>
    <t>Note - 2</t>
  </si>
  <si>
    <t>Sum            Insured</t>
  </si>
  <si>
    <t>Up to 20 yrs</t>
  </si>
  <si>
    <t xml:space="preserve">  21-35 yrs </t>
  </si>
  <si>
    <t xml:space="preserve">  36-45 yrs </t>
  </si>
  <si>
    <t xml:space="preserve">  46-50 yrs </t>
  </si>
  <si>
    <t xml:space="preserve">  51-55 yrs </t>
  </si>
  <si>
    <t xml:space="preserve">  56-60 yrs </t>
  </si>
  <si>
    <t xml:space="preserve">  61-65 yrs </t>
  </si>
  <si>
    <t xml:space="preserve">  66-70 yrs </t>
  </si>
  <si>
    <t xml:space="preserve">  71-75 yrs </t>
  </si>
  <si>
    <t xml:space="preserve">  76-80 yrs </t>
  </si>
  <si>
    <t xml:space="preserve">  above 80 yrs </t>
  </si>
  <si>
    <t>Premium (Per Insured) (Basic Plan)(Excluding GST)</t>
  </si>
  <si>
    <t>SI\Age Bracket</t>
  </si>
  <si>
    <t>0-20</t>
  </si>
  <si>
    <t>21-25</t>
  </si>
  <si>
    <t>26-30</t>
  </si>
  <si>
    <t>31-35</t>
  </si>
  <si>
    <t>36-40</t>
  </si>
  <si>
    <t>41-45</t>
  </si>
  <si>
    <t>46-50</t>
  </si>
  <si>
    <t>51-55</t>
  </si>
  <si>
    <t>56-60</t>
  </si>
  <si>
    <t>61-65</t>
  </si>
  <si>
    <t>Above 65</t>
  </si>
  <si>
    <t>Premium (Per Insured)  (Premium Plan) (Excluding GST)</t>
  </si>
  <si>
    <t>Family Discount</t>
  </si>
  <si>
    <t>Enter Age</t>
  </si>
  <si>
    <t>THE ORIENTAL INSURANCE COMPANY LTD</t>
  </si>
  <si>
    <t>Persons           Covered</t>
  </si>
  <si>
    <t>Individual Mediclaim</t>
  </si>
  <si>
    <t>Personal Accident</t>
  </si>
  <si>
    <t>Age</t>
  </si>
  <si>
    <t>Premium</t>
  </si>
  <si>
    <t>Age Offset</t>
  </si>
  <si>
    <t>Primary Member Premium</t>
  </si>
  <si>
    <t>Self</t>
  </si>
  <si>
    <t>0-20-</t>
  </si>
  <si>
    <t>21-35</t>
  </si>
  <si>
    <t>36-45</t>
  </si>
  <si>
    <t>46-55</t>
  </si>
  <si>
    <t>61-70</t>
  </si>
  <si>
    <t>71-80</t>
  </si>
  <si>
    <t>above 80</t>
  </si>
  <si>
    <t xml:space="preserve"> Spouse</t>
  </si>
  <si>
    <t>Dependent - 2</t>
  </si>
  <si>
    <t>Dependent - 3</t>
  </si>
  <si>
    <t>Dependent - 4</t>
  </si>
  <si>
    <t>Dependent - 5</t>
  </si>
  <si>
    <t>Dependent - 6</t>
  </si>
  <si>
    <t>Basic Cover (  New Individual Medi Claim )</t>
  </si>
  <si>
    <t>ADD :Personal Accident Cover</t>
  </si>
  <si>
    <t>LESS :Voluntary Co-Pay Discount</t>
  </si>
  <si>
    <t>LESS: Family Package Discount</t>
  </si>
  <si>
    <t>LESS: TPA  Discount</t>
  </si>
  <si>
    <r>
      <t xml:space="preserve">Add:     </t>
    </r>
    <r>
      <rPr>
        <b/>
        <sz val="13"/>
        <color indexed="60"/>
        <rFont val="Arial"/>
        <family val="2"/>
      </rPr>
      <t xml:space="preserve">CGST 9.00%   &amp;   SGST  9.00%  </t>
    </r>
  </si>
  <si>
    <t>Grant Total</t>
  </si>
  <si>
    <t xml:space="preserve">Note:-1. Select Sum.Insured &amp; age ( Self, Spouse  &amp;Dependents) as required. </t>
  </si>
  <si>
    <t>Note:-2. Select PA Sum Ins. (Below 18 year Maximum Sum.Ins. Limit Rs.400000/-)</t>
  </si>
  <si>
    <t>Note:-3. Select Voluntary Co Pay Discount  ( 0%, 10% or 20% )</t>
  </si>
  <si>
    <t>Note:-3. In the absence of the Dependent person, enter 0 (Zero) Age.</t>
  </si>
  <si>
    <r>
      <t xml:space="preserve">J M Patel. ( Ex. Employee) Mobile No : </t>
    </r>
    <r>
      <rPr>
        <b/>
        <i/>
        <sz val="11"/>
        <color indexed="53"/>
        <rFont val="Arial"/>
        <family val="2"/>
      </rPr>
      <t>09426585252   E-mail : jmp2599@gmail.com</t>
    </r>
  </si>
  <si>
    <t>Note - 3</t>
  </si>
  <si>
    <r>
      <t xml:space="preserve">Enter Age in Decending Order </t>
    </r>
    <r>
      <rPr>
        <b/>
        <sz val="12"/>
        <color indexed="60"/>
        <rFont val="Arial"/>
        <family val="2"/>
      </rPr>
      <t xml:space="preserve">Cell No :- B5  to  B12  </t>
    </r>
    <r>
      <rPr>
        <b/>
        <sz val="12"/>
        <rFont val="Arial"/>
        <family val="2"/>
      </rPr>
      <t xml:space="preserve"> (Enter First &amp; Second Highest Age then enter other Members age respectively)  </t>
    </r>
  </si>
  <si>
    <t>For Floater Policy Minimum 2 Member of family are required.</t>
  </si>
  <si>
    <t>Maximum Entry Age :- 45 Years. Policy Period 1 year and is thereafter renewal lifelong.</t>
  </si>
  <si>
    <t>ORIENTAL YOUTH ECO CARE  PREMIUM ( Individul &amp; Floter )</t>
  </si>
  <si>
    <t xml:space="preserve">  above 65</t>
  </si>
  <si>
    <t>ORIENTAL YOUTH ECO CARE -  BASIC  ( Individul &amp; Floter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</si>
</sst>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sz val="16"/>
      <color rgb="FF0070C0"/>
      <name val="Arial"/>
      <family val="2"/>
    </font>
    <font>
      <b/>
      <sz val="12"/>
      <name val="Arial"/>
      <family val="2"/>
    </font>
    <font>
      <sz val="12"/>
      <name val="Arial"/>
      <family val="2"/>
    </font>
    <font>
      <b/>
      <u/>
      <sz val="14"/>
      <color theme="10"/>
      <name val="Calibri"/>
      <family val="2"/>
      <scheme val="minor"/>
    </font>
    <font>
      <u/>
      <sz val="10"/>
      <color theme="10"/>
      <name val="Arial"/>
      <family val="2"/>
    </font>
    <font>
      <u/>
      <sz val="12"/>
      <name val="Arial"/>
      <family val="2"/>
    </font>
    <font>
      <b/>
      <i/>
      <sz val="12"/>
      <name val="Arial"/>
      <family val="2"/>
    </font>
    <font>
      <b/>
      <sz val="16"/>
      <color rgb="FF002060"/>
      <name val="Arial"/>
      <family val="2"/>
    </font>
    <font>
      <b/>
      <sz val="14"/>
      <color rgb="FF002060"/>
      <name val="Arial"/>
      <family val="2"/>
    </font>
    <font>
      <sz val="11"/>
      <color indexed="8"/>
      <name val="Calibri"/>
      <family val="2"/>
    </font>
    <font>
      <b/>
      <sz val="13"/>
      <name val="Arial"/>
      <family val="2"/>
    </font>
    <font>
      <i/>
      <sz val="12"/>
      <name val="Arial"/>
      <family val="2"/>
    </font>
    <font>
      <sz val="11"/>
      <name val="Arial"/>
      <family val="2"/>
    </font>
    <font>
      <b/>
      <sz val="11"/>
      <name val="Arial"/>
      <family val="2"/>
    </font>
    <font>
      <b/>
      <sz val="12"/>
      <color rgb="FFC00000"/>
      <name val="Arial"/>
      <family val="2"/>
    </font>
    <font>
      <sz val="13"/>
      <name val="Arial"/>
      <family val="2"/>
    </font>
    <font>
      <b/>
      <sz val="14"/>
      <name val="Arial"/>
      <family val="2"/>
    </font>
    <font>
      <b/>
      <sz val="11"/>
      <color rgb="FF000000"/>
      <name val="Calibri"/>
      <family val="2"/>
    </font>
    <font>
      <b/>
      <sz val="12"/>
      <name val="Calibri"/>
      <family val="2"/>
    </font>
    <font>
      <sz val="12"/>
      <color theme="1"/>
      <name val="Calibri"/>
      <family val="2"/>
      <scheme val="minor"/>
    </font>
    <font>
      <b/>
      <sz val="12"/>
      <color rgb="FF000000"/>
      <name val="Calibri"/>
      <family val="2"/>
    </font>
    <font>
      <sz val="12"/>
      <color rgb="FF000000"/>
      <name val="Calibri"/>
      <family val="2"/>
    </font>
    <font>
      <b/>
      <sz val="14"/>
      <name val="Calibri"/>
      <family val="2"/>
    </font>
    <font>
      <b/>
      <sz val="16"/>
      <color rgb="FF512603"/>
      <name val="Arial"/>
      <family val="2"/>
    </font>
    <font>
      <b/>
      <i/>
      <sz val="11"/>
      <name val="Arial"/>
      <family val="2"/>
    </font>
    <font>
      <sz val="13"/>
      <color indexed="8"/>
      <name val="Arial"/>
      <family val="2"/>
    </font>
    <font>
      <b/>
      <sz val="13"/>
      <color rgb="FF002060"/>
      <name val="Arial"/>
      <family val="2"/>
    </font>
    <font>
      <sz val="13"/>
      <color indexed="62"/>
      <name val="Arial"/>
      <family val="2"/>
    </font>
    <font>
      <b/>
      <sz val="13"/>
      <color theme="4" tint="-0.499984740745262"/>
      <name val="Arial"/>
      <family val="2"/>
    </font>
    <font>
      <sz val="14"/>
      <color theme="1"/>
      <name val="Calibri"/>
      <family val="2"/>
      <scheme val="minor"/>
    </font>
    <font>
      <b/>
      <sz val="11"/>
      <color rgb="FF000000"/>
      <name val="Times New Roman"/>
      <family val="1"/>
    </font>
    <font>
      <sz val="11"/>
      <color rgb="FF000000"/>
      <name val="Times New Roman"/>
      <family val="1"/>
    </font>
    <font>
      <sz val="9.5"/>
      <color rgb="FF000000"/>
      <name val="Times New Roman"/>
      <family val="1"/>
    </font>
    <font>
      <sz val="9.5"/>
      <color rgb="FF12151F"/>
      <name val="Times New Roman"/>
      <family val="1"/>
    </font>
    <font>
      <b/>
      <sz val="13"/>
      <color indexed="60"/>
      <name val="Arial"/>
      <family val="2"/>
    </font>
    <font>
      <b/>
      <i/>
      <sz val="13"/>
      <color theme="3" tint="-0.499984740745262"/>
      <name val="Arial"/>
      <family val="2"/>
    </font>
    <font>
      <b/>
      <i/>
      <sz val="11"/>
      <color theme="9" tint="-0.249977111117893"/>
      <name val="Arial"/>
      <family val="2"/>
    </font>
    <font>
      <b/>
      <i/>
      <sz val="11"/>
      <color indexed="53"/>
      <name val="Arial"/>
      <family val="2"/>
    </font>
    <font>
      <b/>
      <sz val="12"/>
      <color indexed="60"/>
      <name val="Arial"/>
      <family val="2"/>
    </font>
    <font>
      <sz val="12"/>
      <color rgb="FF222426"/>
      <name val="Arial"/>
      <family val="2"/>
    </font>
    <font>
      <sz val="12"/>
      <name val="Times New Roman"/>
      <family val="1"/>
    </font>
    <font>
      <b/>
      <sz val="10"/>
      <color rgb="FF002060"/>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2" fillId="0" borderId="0" applyNumberFormat="0" applyFill="0" applyBorder="0" applyAlignment="0" applyProtection="0"/>
    <xf numFmtId="0" fontId="3" fillId="0" borderId="0"/>
    <xf numFmtId="0" fontId="8" fillId="0" borderId="0" applyNumberFormat="0" applyFill="0" applyBorder="0" applyAlignment="0" applyProtection="0"/>
    <xf numFmtId="0" fontId="3" fillId="0" borderId="0"/>
    <xf numFmtId="0" fontId="13" fillId="0" borderId="0"/>
    <xf numFmtId="0" fontId="3" fillId="0" borderId="0"/>
    <xf numFmtId="0" fontId="1" fillId="0" borderId="0"/>
  </cellStyleXfs>
  <cellXfs count="173">
    <xf numFmtId="0" fontId="0" fillId="0" borderId="0" xfId="0"/>
    <xf numFmtId="0" fontId="6" fillId="2" borderId="0" xfId="2" applyFont="1" applyFill="1" applyAlignment="1" applyProtection="1">
      <alignment horizontal="center" vertical="center"/>
      <protection hidden="1"/>
    </xf>
    <xf numFmtId="0" fontId="6" fillId="2" borderId="0" xfId="2" applyFont="1" applyFill="1" applyAlignment="1" applyProtection="1">
      <alignment horizontal="center" vertical="center"/>
      <protection locked="0"/>
    </xf>
    <xf numFmtId="0" fontId="9" fillId="2" borderId="0" xfId="3" applyFont="1" applyFill="1" applyBorder="1" applyAlignment="1" applyProtection="1">
      <alignment horizontal="center" vertical="center"/>
      <protection locked="0"/>
    </xf>
    <xf numFmtId="0" fontId="10" fillId="2" borderId="0" xfId="4" applyFont="1" applyFill="1" applyAlignment="1">
      <alignment horizontal="center" vertical="top" wrapText="1"/>
    </xf>
    <xf numFmtId="0" fontId="6" fillId="2" borderId="0" xfId="4" applyFont="1" applyFill="1" applyAlignment="1" applyProtection="1">
      <alignment horizontal="center" vertical="center"/>
      <protection locked="0"/>
    </xf>
    <xf numFmtId="0" fontId="6" fillId="2" borderId="0" xfId="4" applyFont="1" applyFill="1" applyAlignment="1">
      <alignment horizontal="center" vertical="center" wrapText="1"/>
    </xf>
    <xf numFmtId="0" fontId="10" fillId="2" borderId="0" xfId="4" applyFont="1" applyFill="1" applyAlignment="1">
      <alignment vertical="center" wrapText="1"/>
    </xf>
    <xf numFmtId="0" fontId="10" fillId="2" borderId="0" xfId="4" applyFont="1" applyFill="1" applyAlignment="1">
      <alignment horizontal="center" vertical="center" wrapText="1"/>
    </xf>
    <xf numFmtId="0" fontId="15" fillId="2" borderId="0" xfId="4" applyFont="1" applyFill="1" applyAlignment="1">
      <alignment horizontal="center" vertical="center"/>
    </xf>
    <xf numFmtId="0" fontId="6" fillId="2" borderId="0" xfId="2" applyFont="1" applyFill="1" applyAlignment="1" applyProtection="1">
      <alignment horizontal="center" vertical="top"/>
      <protection hidden="1"/>
    </xf>
    <xf numFmtId="0" fontId="6" fillId="2" borderId="0" xfId="4" applyFont="1" applyFill="1" applyAlignment="1">
      <alignment horizontal="center" vertical="center"/>
    </xf>
    <xf numFmtId="0" fontId="6" fillId="2" borderId="1" xfId="2" applyFont="1" applyFill="1" applyBorder="1" applyAlignment="1" applyProtection="1">
      <alignment horizontal="center" vertical="center"/>
      <protection locked="0"/>
    </xf>
    <xf numFmtId="0" fontId="5" fillId="2" borderId="1" xfId="2" applyFont="1" applyFill="1" applyBorder="1" applyAlignment="1" applyProtection="1">
      <alignment horizontal="center" vertical="center" wrapText="1"/>
      <protection locked="0"/>
    </xf>
    <xf numFmtId="0" fontId="5" fillId="2" borderId="0" xfId="2" applyFont="1" applyFill="1" applyAlignment="1" applyProtection="1">
      <alignment horizontal="center" vertical="center"/>
      <protection locked="0"/>
    </xf>
    <xf numFmtId="0" fontId="6" fillId="2" borderId="0" xfId="2" applyFont="1" applyFill="1" applyAlignment="1">
      <alignment horizontal="center" vertical="top"/>
    </xf>
    <xf numFmtId="0" fontId="5" fillId="2" borderId="0" xfId="2" applyFont="1" applyFill="1" applyAlignment="1" applyProtection="1">
      <alignment horizontal="center" vertical="top"/>
      <protection locked="0"/>
    </xf>
    <xf numFmtId="0" fontId="14" fillId="2" borderId="0" xfId="2" applyFont="1" applyFill="1" applyAlignment="1" applyProtection="1">
      <alignment horizontal="center" vertical="center"/>
      <protection locked="0"/>
    </xf>
    <xf numFmtId="0" fontId="16" fillId="2" borderId="0" xfId="2" applyFont="1" applyFill="1" applyAlignment="1" applyProtection="1">
      <alignment horizontal="center" vertical="center"/>
      <protection locked="0"/>
    </xf>
    <xf numFmtId="0" fontId="19" fillId="2" borderId="0" xfId="2" applyFont="1" applyFill="1" applyAlignment="1">
      <alignment horizontal="center" vertical="top"/>
    </xf>
    <xf numFmtId="0" fontId="14" fillId="2" borderId="0" xfId="2" applyFont="1" applyFill="1" applyAlignment="1" applyProtection="1">
      <alignment horizontal="center" vertical="top"/>
      <protection locked="0"/>
    </xf>
    <xf numFmtId="0" fontId="20" fillId="2" borderId="0" xfId="2" applyFont="1" applyFill="1" applyAlignment="1" applyProtection="1">
      <alignment horizontal="center" vertical="center"/>
      <protection hidden="1"/>
    </xf>
    <xf numFmtId="1" fontId="14" fillId="2" borderId="0" xfId="2" applyNumberFormat="1" applyFont="1" applyFill="1" applyAlignment="1" applyProtection="1">
      <alignment horizontal="center" vertical="center"/>
      <protection hidden="1"/>
    </xf>
    <xf numFmtId="0" fontId="6" fillId="2" borderId="0" xfId="2" applyFont="1" applyFill="1" applyAlignment="1" applyProtection="1">
      <alignment horizontal="center" vertical="top"/>
      <protection locked="0"/>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16" fillId="2" borderId="0" xfId="2" applyFont="1" applyFill="1" applyAlignment="1" applyProtection="1">
      <alignment horizontal="center" vertical="center" wrapText="1"/>
      <protection locked="0"/>
    </xf>
    <xf numFmtId="3" fontId="6" fillId="2" borderId="0" xfId="0" applyNumberFormat="1" applyFont="1" applyFill="1" applyAlignment="1">
      <alignment horizontal="center" vertical="center" wrapText="1"/>
    </xf>
    <xf numFmtId="0" fontId="22" fillId="0" borderId="1" xfId="0" applyFont="1" applyBorder="1" applyAlignment="1">
      <alignment vertical="top" wrapText="1"/>
    </xf>
    <xf numFmtId="3" fontId="24" fillId="0" borderId="1" xfId="0" applyNumberFormat="1" applyFont="1" applyBorder="1" applyAlignment="1">
      <alignment horizontal="right" vertical="top" shrinkToFit="1"/>
    </xf>
    <xf numFmtId="3" fontId="25" fillId="0" borderId="1" xfId="0" applyNumberFormat="1" applyFont="1" applyBorder="1" applyAlignment="1">
      <alignment vertical="top" shrinkToFit="1"/>
    </xf>
    <xf numFmtId="0" fontId="23" fillId="0" borderId="0" xfId="0" applyFont="1"/>
    <xf numFmtId="3" fontId="24" fillId="0" borderId="1" xfId="0" applyNumberFormat="1" applyFont="1" applyBorder="1" applyAlignment="1">
      <alignment horizontal="center" vertical="top" shrinkToFit="1"/>
    </xf>
    <xf numFmtId="0" fontId="23" fillId="0" borderId="1" xfId="0" applyFont="1" applyBorder="1" applyAlignment="1">
      <alignment vertical="center"/>
    </xf>
    <xf numFmtId="0" fontId="22" fillId="0" borderId="1" xfId="0" applyFont="1" applyBorder="1" applyAlignment="1">
      <alignment vertical="center" wrapText="1"/>
    </xf>
    <xf numFmtId="3" fontId="25" fillId="0" borderId="1" xfId="0" applyNumberFormat="1" applyFont="1" applyBorder="1" applyAlignment="1">
      <alignment vertical="center" shrinkToFit="1"/>
    </xf>
    <xf numFmtId="3" fontId="24" fillId="0" borderId="1" xfId="0" applyNumberFormat="1" applyFont="1" applyBorder="1" applyAlignment="1">
      <alignment horizontal="center" vertical="center" shrinkToFit="1"/>
    </xf>
    <xf numFmtId="0" fontId="0" fillId="0" borderId="0" xfId="0" applyAlignment="1">
      <alignment horizontal="center" vertical="center"/>
    </xf>
    <xf numFmtId="0" fontId="23" fillId="0" borderId="1" xfId="0" applyFont="1" applyBorder="1" applyAlignment="1">
      <alignment horizontal="center" vertical="center"/>
    </xf>
    <xf numFmtId="0" fontId="22" fillId="0" borderId="1" xfId="0" applyFont="1" applyBorder="1" applyAlignment="1">
      <alignment horizontal="center" vertical="center" wrapText="1"/>
    </xf>
    <xf numFmtId="3" fontId="25" fillId="0" borderId="1" xfId="0" applyNumberFormat="1" applyFont="1" applyBorder="1" applyAlignment="1">
      <alignment horizontal="center" vertical="center" shrinkToFit="1"/>
    </xf>
    <xf numFmtId="0" fontId="26" fillId="0" borderId="6" xfId="0" applyFont="1" applyBorder="1" applyAlignment="1">
      <alignment vertical="center" wrapText="1"/>
    </xf>
    <xf numFmtId="0" fontId="26" fillId="0" borderId="0" xfId="0" applyFont="1" applyAlignment="1">
      <alignment vertical="center" wrapText="1"/>
    </xf>
    <xf numFmtId="0" fontId="5" fillId="2" borderId="0" xfId="2" applyFont="1" applyFill="1" applyAlignment="1" applyProtection="1">
      <alignment horizontal="center" vertical="center" wrapText="1"/>
      <protection locked="0"/>
    </xf>
    <xf numFmtId="0" fontId="17" fillId="2" borderId="0" xfId="2" applyFont="1" applyFill="1" applyAlignment="1" applyProtection="1">
      <alignment horizontal="center" vertical="center"/>
      <protection locked="0"/>
    </xf>
    <xf numFmtId="0" fontId="17" fillId="2" borderId="0" xfId="2" applyFont="1" applyFill="1" applyAlignment="1" applyProtection="1">
      <alignment horizontal="center" vertical="center" wrapText="1"/>
      <protection locked="0"/>
    </xf>
    <xf numFmtId="0" fontId="10" fillId="2" borderId="3" xfId="4" applyFont="1" applyFill="1" applyBorder="1" applyAlignment="1">
      <alignment vertical="center" wrapText="1"/>
    </xf>
    <xf numFmtId="0" fontId="16" fillId="2" borderId="0" xfId="2" applyFont="1" applyFill="1" applyAlignment="1" applyProtection="1">
      <alignment horizontal="center" vertical="center"/>
      <protection hidden="1"/>
    </xf>
    <xf numFmtId="9" fontId="16" fillId="2" borderId="0" xfId="2" applyNumberFormat="1" applyFont="1" applyFill="1" applyAlignment="1" applyProtection="1">
      <alignment horizontal="center" vertical="center"/>
      <protection hidden="1"/>
    </xf>
    <xf numFmtId="0" fontId="28" fillId="2" borderId="0" xfId="4" applyFont="1" applyFill="1" applyAlignment="1">
      <alignment vertical="center" wrapText="1"/>
    </xf>
    <xf numFmtId="0" fontId="28" fillId="2" borderId="0" xfId="4" applyFont="1" applyFill="1" applyAlignment="1">
      <alignment horizontal="center" vertical="center" wrapText="1"/>
    </xf>
    <xf numFmtId="0" fontId="16" fillId="2" borderId="0" xfId="4" applyFont="1" applyFill="1" applyAlignment="1">
      <alignment horizontal="center" vertical="center" wrapText="1"/>
    </xf>
    <xf numFmtId="0" fontId="29" fillId="2" borderId="0" xfId="5" applyFont="1" applyFill="1" applyAlignment="1">
      <alignment horizontal="center" vertical="center"/>
    </xf>
    <xf numFmtId="0" fontId="7" fillId="0" borderId="0" xfId="1" applyFont="1" applyFill="1" applyAlignment="1">
      <alignment horizontal="center" vertical="center"/>
    </xf>
    <xf numFmtId="0" fontId="7" fillId="2" borderId="0" xfId="1" applyFont="1" applyFill="1" applyAlignment="1">
      <alignment horizontal="center" vertical="center"/>
    </xf>
    <xf numFmtId="0" fontId="31" fillId="2" borderId="0" xfId="5" applyFont="1" applyFill="1" applyAlignment="1">
      <alignment horizontal="center" vertical="center"/>
    </xf>
    <xf numFmtId="0" fontId="14" fillId="3" borderId="1" xfId="5" applyFont="1" applyFill="1" applyBorder="1" applyAlignment="1" applyProtection="1">
      <alignment horizontal="center" vertical="center" wrapText="1"/>
      <protection hidden="1"/>
    </xf>
    <xf numFmtId="0" fontId="32" fillId="3" borderId="1" xfId="5" applyFont="1" applyFill="1" applyBorder="1" applyAlignment="1" applyProtection="1">
      <alignment horizontal="center" vertical="center" wrapText="1"/>
      <protection hidden="1"/>
    </xf>
    <xf numFmtId="0" fontId="14" fillId="3" borderId="2" xfId="5" applyFont="1" applyFill="1" applyBorder="1" applyAlignment="1" applyProtection="1">
      <alignment horizontal="center" vertical="center" wrapText="1"/>
      <protection hidden="1"/>
    </xf>
    <xf numFmtId="0" fontId="19" fillId="2" borderId="0" xfId="5" applyFont="1" applyFill="1" applyAlignment="1">
      <alignment horizontal="center" vertical="center"/>
    </xf>
    <xf numFmtId="0" fontId="14" fillId="2" borderId="1" xfId="5" applyFont="1" applyFill="1" applyBorder="1" applyAlignment="1">
      <alignment horizontal="center" vertical="center" wrapText="1"/>
    </xf>
    <xf numFmtId="0" fontId="19" fillId="2" borderId="1" xfId="5" applyFont="1" applyFill="1" applyBorder="1" applyAlignment="1" applyProtection="1">
      <alignment horizontal="center" vertical="center"/>
      <protection locked="0" hidden="1"/>
    </xf>
    <xf numFmtId="0" fontId="33" fillId="2" borderId="1" xfId="0" applyFont="1" applyFill="1" applyBorder="1" applyAlignment="1" applyProtection="1">
      <alignment horizontal="center" vertical="center"/>
      <protection locked="0"/>
    </xf>
    <xf numFmtId="0" fontId="19" fillId="2" borderId="1" xfId="6" applyFont="1" applyFill="1" applyBorder="1" applyAlignment="1" applyProtection="1">
      <alignment horizontal="center" vertical="center"/>
      <protection locked="0" hidden="1"/>
    </xf>
    <xf numFmtId="0" fontId="19" fillId="2" borderId="1" xfId="7" applyFont="1" applyFill="1" applyBorder="1" applyAlignment="1" applyProtection="1">
      <alignment horizontal="center" vertical="center"/>
      <protection hidden="1"/>
    </xf>
    <xf numFmtId="0" fontId="19" fillId="2" borderId="1" xfId="5" applyFont="1" applyFill="1" applyBorder="1" applyAlignment="1">
      <alignment horizontal="center" vertical="center"/>
    </xf>
    <xf numFmtId="0" fontId="29" fillId="2" borderId="1" xfId="5" applyFont="1" applyFill="1" applyBorder="1" applyAlignment="1">
      <alignment horizontal="center" vertical="center"/>
    </xf>
    <xf numFmtId="0" fontId="34" fillId="0" borderId="0" xfId="0" applyFont="1" applyAlignment="1">
      <alignment vertical="center" wrapText="1"/>
    </xf>
    <xf numFmtId="0" fontId="19" fillId="3" borderId="1" xfId="5" applyFont="1" applyFill="1" applyBorder="1" applyAlignment="1" applyProtection="1">
      <alignment horizontal="center" vertical="center"/>
      <protection locked="0" hidden="1"/>
    </xf>
    <xf numFmtId="0" fontId="33" fillId="3" borderId="1" xfId="0" applyFont="1" applyFill="1" applyBorder="1" applyAlignment="1" applyProtection="1">
      <alignment horizontal="center" vertical="center"/>
      <protection locked="0"/>
    </xf>
    <xf numFmtId="0" fontId="19" fillId="3" borderId="1" xfId="6" applyFont="1" applyFill="1" applyBorder="1" applyAlignment="1" applyProtection="1">
      <alignment horizontal="center" vertical="center"/>
      <protection locked="0" hidden="1"/>
    </xf>
    <xf numFmtId="0" fontId="19" fillId="3" borderId="1" xfId="7" applyFont="1" applyFill="1" applyBorder="1" applyAlignment="1" applyProtection="1">
      <alignment horizontal="center" vertical="center"/>
      <protection hidden="1"/>
    </xf>
    <xf numFmtId="0" fontId="35" fillId="0" borderId="1" xfId="0" applyFont="1" applyBorder="1" applyAlignment="1">
      <alignment horizontal="center" vertical="center" wrapText="1"/>
    </xf>
    <xf numFmtId="3" fontId="36" fillId="0" borderId="8" xfId="0" applyNumberFormat="1" applyFont="1" applyBorder="1" applyAlignment="1">
      <alignment horizontal="center" vertical="center" wrapText="1"/>
    </xf>
    <xf numFmtId="0" fontId="0" fillId="0" borderId="0" xfId="0" applyAlignment="1">
      <alignment vertical="center" wrapText="1"/>
    </xf>
    <xf numFmtId="0" fontId="33" fillId="0" borderId="1" xfId="0" applyFont="1" applyBorder="1" applyAlignment="1" applyProtection="1">
      <alignment horizontal="center" vertical="center"/>
      <protection locked="0"/>
    </xf>
    <xf numFmtId="0" fontId="35" fillId="0" borderId="0" xfId="0" applyFont="1" applyAlignment="1">
      <alignment vertical="center" wrapText="1"/>
    </xf>
    <xf numFmtId="0" fontId="14" fillId="3" borderId="1" xfId="5" applyFont="1" applyFill="1" applyBorder="1" applyAlignment="1" applyProtection="1">
      <alignment vertical="center"/>
      <protection hidden="1"/>
    </xf>
    <xf numFmtId="1" fontId="14" fillId="3" borderId="1" xfId="5" applyNumberFormat="1" applyFont="1" applyFill="1" applyBorder="1" applyAlignment="1" applyProtection="1">
      <alignment horizontal="center" vertical="center"/>
      <protection hidden="1"/>
    </xf>
    <xf numFmtId="0" fontId="14" fillId="2" borderId="1" xfId="5" applyFont="1" applyFill="1" applyBorder="1" applyAlignment="1" applyProtection="1">
      <alignment vertical="center"/>
      <protection hidden="1"/>
    </xf>
    <xf numFmtId="1" fontId="19" fillId="2" borderId="1" xfId="5" applyNumberFormat="1" applyFont="1" applyFill="1" applyBorder="1" applyAlignment="1" applyProtection="1">
      <alignment horizontal="center" vertical="center"/>
      <protection hidden="1"/>
    </xf>
    <xf numFmtId="3" fontId="37" fillId="0" borderId="8" xfId="0" applyNumberFormat="1" applyFont="1" applyBorder="1" applyAlignment="1">
      <alignment horizontal="center" vertical="center" wrapText="1"/>
    </xf>
    <xf numFmtId="9" fontId="19" fillId="3" borderId="1" xfId="5" applyNumberFormat="1" applyFont="1" applyFill="1" applyBorder="1" applyAlignment="1" applyProtection="1">
      <alignment horizontal="center" vertical="center"/>
      <protection locked="0" hidden="1"/>
    </xf>
    <xf numFmtId="1" fontId="19" fillId="3" borderId="1" xfId="5" applyNumberFormat="1" applyFont="1" applyFill="1" applyBorder="1" applyAlignment="1" applyProtection="1">
      <alignment horizontal="center" vertical="center"/>
      <protection hidden="1"/>
    </xf>
    <xf numFmtId="10" fontId="19" fillId="3" borderId="5" xfId="5" applyNumberFormat="1" applyFont="1" applyFill="1" applyBorder="1" applyAlignment="1">
      <alignment horizontal="center" vertical="center"/>
    </xf>
    <xf numFmtId="0" fontId="14" fillId="2" borderId="5" xfId="5" applyFont="1" applyFill="1" applyBorder="1" applyAlignment="1" applyProtection="1">
      <alignment vertical="center"/>
      <protection hidden="1"/>
    </xf>
    <xf numFmtId="10" fontId="19" fillId="3" borderId="1" xfId="5" applyNumberFormat="1" applyFont="1" applyFill="1" applyBorder="1" applyAlignment="1">
      <alignment horizontal="center" vertical="center"/>
    </xf>
    <xf numFmtId="0" fontId="39" fillId="2" borderId="1" xfId="5" applyFont="1" applyFill="1" applyBorder="1" applyAlignment="1" applyProtection="1">
      <alignment vertical="center"/>
      <protection hidden="1"/>
    </xf>
    <xf numFmtId="1" fontId="39" fillId="2" borderId="1" xfId="5" applyNumberFormat="1"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protection locked="0"/>
    </xf>
    <xf numFmtId="0" fontId="6" fillId="2" borderId="0" xfId="0" applyFont="1" applyFill="1" applyAlignment="1" applyProtection="1">
      <alignment horizontal="left" vertical="top"/>
      <protection locked="0"/>
    </xf>
    <xf numFmtId="0" fontId="5" fillId="2" borderId="1" xfId="0" applyFont="1" applyFill="1" applyBorder="1" applyAlignment="1" applyProtection="1">
      <alignment horizontal="center"/>
      <protection hidden="1"/>
    </xf>
    <xf numFmtId="0" fontId="44" fillId="2" borderId="0" xfId="2" applyFont="1" applyFill="1" applyAlignment="1" applyProtection="1">
      <alignment horizontal="center" vertical="center"/>
      <protection locked="0"/>
    </xf>
    <xf numFmtId="0" fontId="6" fillId="2" borderId="0" xfId="0" applyFont="1" applyFill="1"/>
    <xf numFmtId="3" fontId="24" fillId="2" borderId="1" xfId="0" applyNumberFormat="1" applyFont="1" applyFill="1" applyBorder="1" applyAlignment="1">
      <alignment horizontal="center" vertical="center" shrinkToFit="1"/>
    </xf>
    <xf numFmtId="0" fontId="10" fillId="2" borderId="1" xfId="4" applyFont="1" applyFill="1" applyBorder="1" applyAlignment="1">
      <alignment vertical="center" wrapText="1"/>
    </xf>
    <xf numFmtId="3" fontId="25" fillId="2" borderId="1" xfId="0" applyNumberFormat="1" applyFont="1" applyFill="1" applyBorder="1" applyAlignment="1">
      <alignment horizontal="center" vertical="center" shrinkToFit="1"/>
    </xf>
    <xf numFmtId="0" fontId="5" fillId="2" borderId="1" xfId="5" applyFont="1" applyFill="1" applyBorder="1" applyAlignment="1" applyProtection="1">
      <alignment horizontal="center" vertical="center"/>
      <protection hidden="1"/>
    </xf>
    <xf numFmtId="0" fontId="5" fillId="2" borderId="1" xfId="2" applyFont="1" applyFill="1" applyBorder="1" applyAlignment="1" applyProtection="1">
      <alignment horizontal="center" vertical="center"/>
      <protection locked="0" hidden="1"/>
    </xf>
    <xf numFmtId="3" fontId="6" fillId="2" borderId="1" xfId="2" applyNumberFormat="1" applyFont="1" applyFill="1" applyBorder="1" applyAlignment="1" applyProtection="1">
      <alignment horizontal="center" vertical="center"/>
      <protection hidden="1"/>
    </xf>
    <xf numFmtId="0" fontId="5" fillId="2" borderId="1" xfId="2" applyFont="1" applyFill="1" applyBorder="1" applyAlignment="1" applyProtection="1">
      <alignment horizontal="center" vertical="center" wrapText="1"/>
      <protection hidden="1"/>
    </xf>
    <xf numFmtId="0" fontId="43" fillId="2" borderId="0" xfId="0" applyFont="1" applyFill="1" applyAlignment="1">
      <alignment horizontal="left" vertical="top"/>
    </xf>
    <xf numFmtId="3" fontId="25" fillId="2" borderId="1" xfId="0" applyNumberFormat="1" applyFont="1" applyFill="1" applyBorder="1" applyAlignment="1">
      <alignment vertical="center" shrinkToFit="1"/>
    </xf>
    <xf numFmtId="0" fontId="5" fillId="2" borderId="1" xfId="2" applyFont="1" applyFill="1" applyBorder="1" applyAlignment="1" applyProtection="1">
      <alignment vertical="center" wrapText="1"/>
      <protection locked="0"/>
    </xf>
    <xf numFmtId="0" fontId="17" fillId="5" borderId="1" xfId="2" applyFont="1" applyFill="1" applyBorder="1" applyAlignment="1" applyProtection="1">
      <alignment horizontal="center" vertical="center" wrapText="1"/>
      <protection hidden="1"/>
    </xf>
    <xf numFmtId="3" fontId="21" fillId="5" borderId="1" xfId="0" applyNumberFormat="1" applyFont="1" applyFill="1" applyBorder="1" applyAlignment="1">
      <alignment horizontal="center" vertical="center" shrinkToFit="1"/>
    </xf>
    <xf numFmtId="0" fontId="5" fillId="4" borderId="1" xfId="5" applyFont="1" applyFill="1" applyBorder="1" applyAlignment="1" applyProtection="1">
      <alignment horizontal="center" vertical="center"/>
      <protection hidden="1"/>
    </xf>
    <xf numFmtId="0" fontId="5" fillId="4" borderId="1" xfId="2" applyFont="1" applyFill="1" applyBorder="1" applyAlignment="1" applyProtection="1">
      <alignment horizontal="center" vertical="center"/>
      <protection locked="0" hidden="1"/>
    </xf>
    <xf numFmtId="3" fontId="6" fillId="4" borderId="1" xfId="2" applyNumberFormat="1" applyFont="1" applyFill="1" applyBorder="1" applyAlignment="1" applyProtection="1">
      <alignment horizontal="center" vertical="center"/>
      <protection hidden="1"/>
    </xf>
    <xf numFmtId="9" fontId="18" fillId="4" borderId="1" xfId="2" applyNumberFormat="1" applyFont="1" applyFill="1" applyBorder="1" applyAlignment="1" applyProtection="1">
      <alignment horizontal="center" vertical="center" wrapText="1"/>
      <protection locked="0"/>
    </xf>
    <xf numFmtId="0" fontId="5" fillId="4" borderId="1" xfId="2" applyFont="1" applyFill="1" applyBorder="1" applyAlignment="1" applyProtection="1">
      <alignment horizontal="center" vertical="center"/>
      <protection hidden="1"/>
    </xf>
    <xf numFmtId="3" fontId="12" fillId="6" borderId="1" xfId="2" applyNumberFormat="1" applyFont="1" applyFill="1" applyBorder="1" applyAlignment="1" applyProtection="1">
      <alignment horizontal="center" vertical="center"/>
      <protection hidden="1"/>
    </xf>
    <xf numFmtId="0" fontId="6" fillId="4" borderId="0" xfId="2" applyFont="1" applyFill="1" applyAlignment="1" applyProtection="1">
      <alignment horizontal="center" vertical="center"/>
      <protection locked="0" hidden="1"/>
    </xf>
    <xf numFmtId="0" fontId="6" fillId="2" borderId="1" xfId="2" applyFont="1" applyFill="1" applyBorder="1" applyAlignment="1" applyProtection="1">
      <alignment horizontal="center" vertical="center"/>
      <protection hidden="1"/>
    </xf>
    <xf numFmtId="9" fontId="6" fillId="2" borderId="1" xfId="2" applyNumberFormat="1" applyFont="1" applyFill="1" applyBorder="1" applyAlignment="1" applyProtection="1">
      <alignment horizontal="center" vertical="center"/>
      <protection hidden="1"/>
    </xf>
    <xf numFmtId="9" fontId="5" fillId="4" borderId="1" xfId="2" applyNumberFormat="1" applyFont="1" applyFill="1" applyBorder="1" applyAlignment="1" applyProtection="1">
      <alignment horizontal="center" vertical="center"/>
      <protection hidden="1"/>
    </xf>
    <xf numFmtId="0" fontId="17" fillId="4" borderId="1" xfId="2" applyFont="1" applyFill="1" applyBorder="1" applyAlignment="1" applyProtection="1">
      <alignment horizontal="center" vertical="center" wrapText="1"/>
      <protection hidden="1"/>
    </xf>
    <xf numFmtId="0" fontId="28" fillId="2" borderId="3" xfId="4" applyFont="1" applyFill="1" applyBorder="1" applyAlignment="1">
      <alignment vertical="center" wrapText="1"/>
    </xf>
    <xf numFmtId="0" fontId="17" fillId="2" borderId="1" xfId="0" applyFont="1" applyFill="1" applyBorder="1" applyAlignment="1">
      <alignment horizontal="center" vertical="center" wrapText="1"/>
    </xf>
    <xf numFmtId="0" fontId="16" fillId="2" borderId="0" xfId="2" applyFont="1" applyFill="1" applyAlignment="1" applyProtection="1">
      <alignment horizontal="center" vertical="top"/>
      <protection locked="0"/>
    </xf>
    <xf numFmtId="0" fontId="17" fillId="2" borderId="0" xfId="0" applyFont="1" applyFill="1" applyAlignment="1">
      <alignment horizontal="center" vertical="center" wrapText="1"/>
    </xf>
    <xf numFmtId="0" fontId="45" fillId="2" borderId="0" xfId="2" applyFont="1" applyFill="1" applyAlignment="1" applyProtection="1">
      <alignment horizontal="center" vertical="center"/>
      <protection hidden="1"/>
    </xf>
    <xf numFmtId="0" fontId="5" fillId="2" borderId="0" xfId="0" applyFont="1" applyFill="1" applyAlignment="1" applyProtection="1">
      <alignment horizontal="center"/>
      <protection hidden="1"/>
    </xf>
    <xf numFmtId="3" fontId="12" fillId="6" borderId="2" xfId="2" applyNumberFormat="1" applyFont="1" applyFill="1" applyBorder="1" applyAlignment="1" applyProtection="1">
      <alignment horizontal="center" vertical="center"/>
      <protection hidden="1"/>
    </xf>
    <xf numFmtId="0" fontId="5" fillId="2" borderId="1" xfId="5" applyFont="1" applyFill="1" applyBorder="1" applyAlignment="1" applyProtection="1">
      <alignment wrapText="1"/>
      <protection hidden="1"/>
    </xf>
    <xf numFmtId="0" fontId="45" fillId="2" borderId="1" xfId="2" applyFont="1" applyFill="1" applyBorder="1" applyAlignment="1" applyProtection="1">
      <alignment horizontal="center" vertical="center"/>
      <protection hidden="1"/>
    </xf>
    <xf numFmtId="0" fontId="45" fillId="2" borderId="3" xfId="2" applyFont="1" applyFill="1" applyBorder="1" applyAlignment="1" applyProtection="1">
      <alignment horizontal="center" vertical="center"/>
      <protection hidden="1"/>
    </xf>
    <xf numFmtId="0" fontId="45" fillId="2" borderId="4" xfId="2" applyFont="1" applyFill="1" applyBorder="1" applyAlignment="1" applyProtection="1">
      <alignment horizontal="center" vertical="center"/>
      <protection hidden="1"/>
    </xf>
    <xf numFmtId="0" fontId="45" fillId="2" borderId="5" xfId="2" applyFont="1" applyFill="1" applyBorder="1" applyAlignment="1" applyProtection="1">
      <alignment horizontal="center" vertical="center"/>
      <protection hidden="1"/>
    </xf>
    <xf numFmtId="0" fontId="16" fillId="2" borderId="1" xfId="5" applyFont="1" applyFill="1" applyBorder="1" applyAlignment="1" applyProtection="1">
      <alignment horizontal="left" vertical="center" wrapText="1"/>
      <protection hidden="1"/>
    </xf>
    <xf numFmtId="0" fontId="16" fillId="3" borderId="1" xfId="5" applyFont="1" applyFill="1" applyBorder="1" applyAlignment="1" applyProtection="1">
      <alignment horizontal="left" vertical="center" wrapText="1"/>
      <protection hidden="1"/>
    </xf>
    <xf numFmtId="0" fontId="40" fillId="2" borderId="3" xfId="5" applyFont="1" applyFill="1" applyBorder="1" applyAlignment="1" applyProtection="1">
      <alignment horizontal="center" vertical="center" wrapText="1"/>
      <protection hidden="1"/>
    </xf>
    <xf numFmtId="0" fontId="40" fillId="2" borderId="4" xfId="5" applyFont="1" applyFill="1" applyBorder="1" applyAlignment="1" applyProtection="1">
      <alignment horizontal="center" vertical="center" wrapText="1"/>
      <protection hidden="1"/>
    </xf>
    <xf numFmtId="0" fontId="40" fillId="2" borderId="5" xfId="5" applyFont="1" applyFill="1" applyBorder="1" applyAlignment="1" applyProtection="1">
      <alignment horizontal="center" vertical="center" wrapText="1"/>
      <protection hidden="1"/>
    </xf>
    <xf numFmtId="0" fontId="34" fillId="0" borderId="0" xfId="0" applyFont="1" applyAlignment="1">
      <alignment vertical="center" wrapText="1"/>
    </xf>
    <xf numFmtId="0" fontId="19" fillId="3" borderId="3" xfId="5" applyFont="1" applyFill="1" applyBorder="1" applyAlignment="1" applyProtection="1">
      <alignment horizontal="center" vertical="center"/>
      <protection hidden="1"/>
    </xf>
    <xf numFmtId="0" fontId="19" fillId="3" borderId="4" xfId="5" applyFont="1" applyFill="1" applyBorder="1" applyAlignment="1" applyProtection="1">
      <alignment horizontal="center" vertical="center"/>
      <protection hidden="1"/>
    </xf>
    <xf numFmtId="0" fontId="19" fillId="3" borderId="5" xfId="5" applyFont="1" applyFill="1" applyBorder="1" applyAlignment="1" applyProtection="1">
      <alignment horizontal="center" vertical="center"/>
      <protection hidden="1"/>
    </xf>
    <xf numFmtId="0" fontId="19" fillId="2" borderId="3" xfId="5" applyFont="1" applyFill="1" applyBorder="1" applyAlignment="1" applyProtection="1">
      <alignment horizontal="center" vertical="center"/>
      <protection hidden="1"/>
    </xf>
    <xf numFmtId="0" fontId="19" fillId="2" borderId="4" xfId="5" applyFont="1" applyFill="1" applyBorder="1" applyAlignment="1" applyProtection="1">
      <alignment horizontal="center" vertical="center"/>
      <protection hidden="1"/>
    </xf>
    <xf numFmtId="0" fontId="19" fillId="2" borderId="5" xfId="5" applyFont="1" applyFill="1" applyBorder="1" applyAlignment="1" applyProtection="1">
      <alignment horizontal="center" vertical="center"/>
      <protection hidden="1"/>
    </xf>
    <xf numFmtId="0" fontId="14" fillId="2" borderId="3" xfId="5" applyFont="1" applyFill="1" applyBorder="1" applyAlignment="1" applyProtection="1">
      <alignment horizontal="center" vertical="center"/>
      <protection hidden="1"/>
    </xf>
    <xf numFmtId="0" fontId="14" fillId="2" borderId="4" xfId="5" applyFont="1" applyFill="1" applyBorder="1" applyAlignment="1" applyProtection="1">
      <alignment horizontal="center" vertical="center"/>
      <protection hidden="1"/>
    </xf>
    <xf numFmtId="0" fontId="39" fillId="2" borderId="3" xfId="5" applyFont="1" applyFill="1" applyBorder="1" applyAlignment="1" applyProtection="1">
      <alignment horizontal="center" vertical="center"/>
      <protection hidden="1"/>
    </xf>
    <xf numFmtId="0" fontId="39" fillId="2" borderId="4" xfId="5" applyFont="1" applyFill="1" applyBorder="1" applyAlignment="1" applyProtection="1">
      <alignment horizontal="center" vertical="center"/>
      <protection hidden="1"/>
    </xf>
    <xf numFmtId="0" fontId="39" fillId="2" borderId="5" xfId="5" applyFont="1" applyFill="1" applyBorder="1" applyAlignment="1" applyProtection="1">
      <alignment horizontal="center" vertical="center"/>
      <protection hidden="1"/>
    </xf>
    <xf numFmtId="0" fontId="11" fillId="3" borderId="3" xfId="5" applyFont="1" applyFill="1" applyBorder="1" applyAlignment="1" applyProtection="1">
      <alignment horizontal="center" vertical="center"/>
      <protection hidden="1"/>
    </xf>
    <xf numFmtId="0" fontId="11" fillId="3" borderId="4" xfId="5" applyFont="1" applyFill="1" applyBorder="1" applyAlignment="1" applyProtection="1">
      <alignment horizontal="center" vertical="center"/>
      <protection hidden="1"/>
    </xf>
    <xf numFmtId="0" fontId="11" fillId="3" borderId="5" xfId="5" applyFont="1" applyFill="1" applyBorder="1" applyAlignment="1" applyProtection="1">
      <alignment horizontal="center" vertical="center"/>
      <protection hidden="1"/>
    </xf>
    <xf numFmtId="0" fontId="30" fillId="2" borderId="3" xfId="5" applyFont="1" applyFill="1" applyBorder="1" applyAlignment="1" applyProtection="1">
      <alignment horizontal="center" vertical="center"/>
      <protection hidden="1"/>
    </xf>
    <xf numFmtId="0" fontId="30" fillId="2" borderId="4" xfId="5" applyFont="1" applyFill="1" applyBorder="1" applyAlignment="1" applyProtection="1">
      <alignment horizontal="center" vertical="center"/>
      <protection hidden="1"/>
    </xf>
    <xf numFmtId="0" fontId="30" fillId="2" borderId="5" xfId="5" applyFont="1" applyFill="1" applyBorder="1" applyAlignment="1" applyProtection="1">
      <alignment horizontal="center" vertical="center"/>
      <protection hidden="1"/>
    </xf>
    <xf numFmtId="0" fontId="29" fillId="2" borderId="7" xfId="5" applyFont="1" applyFill="1" applyBorder="1" applyAlignment="1">
      <alignment horizontal="center" vertical="center"/>
    </xf>
    <xf numFmtId="0" fontId="17" fillId="2" borderId="0" xfId="2" applyFont="1" applyFill="1" applyAlignment="1" applyProtection="1">
      <alignment horizontal="center" vertical="center"/>
      <protection locked="0"/>
    </xf>
    <xf numFmtId="0" fontId="5" fillId="2" borderId="0" xfId="5" applyFont="1" applyFill="1" applyAlignment="1" applyProtection="1">
      <alignment horizontal="left" wrapText="1"/>
      <protection hidden="1"/>
    </xf>
    <xf numFmtId="0" fontId="5" fillId="2" borderId="3" xfId="5" applyFont="1" applyFill="1" applyBorder="1" applyAlignment="1" applyProtection="1">
      <alignment horizontal="center" wrapText="1"/>
      <protection hidden="1"/>
    </xf>
    <xf numFmtId="0" fontId="5" fillId="2" borderId="4" xfId="5" applyFont="1" applyFill="1" applyBorder="1" applyAlignment="1" applyProtection="1">
      <alignment horizontal="center" wrapText="1"/>
      <protection hidden="1"/>
    </xf>
    <xf numFmtId="0" fontId="5" fillId="2" borderId="5" xfId="5" applyFont="1" applyFill="1" applyBorder="1" applyAlignment="1" applyProtection="1">
      <alignment horizontal="center" wrapText="1"/>
      <protection hidden="1"/>
    </xf>
    <xf numFmtId="0" fontId="12" fillId="6" borderId="1" xfId="2" applyFont="1" applyFill="1" applyBorder="1" applyAlignment="1" applyProtection="1">
      <alignment horizontal="center" vertical="center"/>
      <protection hidden="1"/>
    </xf>
    <xf numFmtId="0" fontId="45" fillId="2" borderId="1" xfId="2" applyFont="1" applyFill="1" applyBorder="1" applyAlignment="1" applyProtection="1">
      <alignment horizontal="center" vertical="center"/>
      <protection hidden="1"/>
    </xf>
    <xf numFmtId="0" fontId="10" fillId="2" borderId="0" xfId="4" applyFont="1" applyFill="1" applyAlignment="1">
      <alignment horizontal="center" vertical="top" wrapText="1"/>
    </xf>
    <xf numFmtId="0" fontId="4" fillId="5" borderId="1" xfId="2" applyFont="1" applyFill="1" applyBorder="1" applyAlignment="1" applyProtection="1">
      <alignment horizontal="center" vertical="center"/>
      <protection hidden="1"/>
    </xf>
    <xf numFmtId="0" fontId="27" fillId="2" borderId="1" xfId="2" applyFont="1" applyFill="1" applyBorder="1" applyAlignment="1" applyProtection="1">
      <alignment horizontal="center" vertical="center"/>
      <protection hidden="1"/>
    </xf>
    <xf numFmtId="0" fontId="11" fillId="7" borderId="1" xfId="2" applyFont="1" applyFill="1" applyBorder="1" applyAlignment="1" applyProtection="1">
      <alignment horizontal="center" vertical="center"/>
      <protection hidden="1"/>
    </xf>
    <xf numFmtId="0" fontId="5" fillId="2" borderId="3"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center" wrapText="1"/>
      <protection locked="0"/>
    </xf>
    <xf numFmtId="0" fontId="45" fillId="2" borderId="9" xfId="2" applyFont="1" applyFill="1" applyBorder="1" applyAlignment="1" applyProtection="1">
      <alignment horizontal="center" vertical="center"/>
      <protection hidden="1"/>
    </xf>
    <xf numFmtId="0" fontId="45" fillId="2" borderId="10" xfId="2" applyFont="1" applyFill="1" applyBorder="1" applyAlignment="1" applyProtection="1">
      <alignment horizontal="center" vertical="center"/>
      <protection hidden="1"/>
    </xf>
    <xf numFmtId="0" fontId="45" fillId="2" borderId="11" xfId="2" applyFont="1" applyFill="1" applyBorder="1" applyAlignment="1" applyProtection="1">
      <alignment horizontal="center" vertical="center"/>
      <protection hidden="1"/>
    </xf>
    <xf numFmtId="0" fontId="12" fillId="6" borderId="2" xfId="2" applyFont="1" applyFill="1" applyBorder="1" applyAlignment="1" applyProtection="1">
      <alignment horizontal="center" vertical="center"/>
      <protection hidden="1"/>
    </xf>
    <xf numFmtId="0" fontId="22" fillId="0" borderId="6" xfId="0" applyFont="1" applyBorder="1" applyAlignment="1">
      <alignment horizontal="center" vertical="top" wrapText="1"/>
    </xf>
    <xf numFmtId="0" fontId="22" fillId="0" borderId="0" xfId="0" applyFont="1" applyAlignment="1">
      <alignment horizontal="center" vertical="top" wrapText="1"/>
    </xf>
  </cellXfs>
  <cellStyles count="8">
    <cellStyle name="Hyperlink" xfId="1" builtinId="8"/>
    <cellStyle name="Hyperlink 2" xfId="3" xr:uid="{E0CDF2BD-8899-4D6D-B089-76D9B3F60B22}"/>
    <cellStyle name="Normal" xfId="0" builtinId="0"/>
    <cellStyle name="Normal 2" xfId="2" xr:uid="{6F7FB2E9-BDF4-48D9-A8B6-615CFC2B5614}"/>
    <cellStyle name="Normal 2 2" xfId="5" xr:uid="{640A8674-EA7E-4969-92F7-C098197AD2FF}"/>
    <cellStyle name="Normal 2 5" xfId="4" xr:uid="{7AE6C242-2B72-4403-AC24-9250FF5A5E66}"/>
    <cellStyle name="Normal 3" xfId="7" xr:uid="{0D339EEB-B271-4394-AF36-967D79644AAD}"/>
    <cellStyle name="Normal 4 2" xfId="6" xr:uid="{9C6A4B35-CAC0-4924-9399-7E0BCB84BE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38041-81CD-4ABC-B50F-976CB3D9C960}">
  <dimension ref="A1:AF26"/>
  <sheetViews>
    <sheetView topLeftCell="A11" zoomScale="85" zoomScaleNormal="85" workbookViewId="0">
      <selection activeCell="A2" sqref="A2:E2"/>
    </sheetView>
  </sheetViews>
  <sheetFormatPr defaultColWidth="13.54296875" defaultRowHeight="20.25" customHeight="1" x14ac:dyDescent="0.35"/>
  <cols>
    <col min="1" max="1" width="27.08984375" style="52" bestFit="1" customWidth="1"/>
    <col min="2" max="2" width="25" style="52" bestFit="1" customWidth="1"/>
    <col min="3" max="3" width="21.90625" style="52" bestFit="1" customWidth="1"/>
    <col min="4" max="4" width="8.81640625" style="52" bestFit="1" customWidth="1"/>
    <col min="5" max="5" width="11.36328125" style="52" bestFit="1" customWidth="1"/>
    <col min="6" max="6" width="7.1796875" style="52" bestFit="1" customWidth="1"/>
    <col min="7" max="7" width="6.7265625" style="52" bestFit="1" customWidth="1"/>
    <col min="8" max="8" width="12.1796875" style="52" bestFit="1" customWidth="1"/>
    <col min="9" max="9" width="2.26953125" style="52" bestFit="1" customWidth="1"/>
    <col min="10" max="10" width="11.36328125" style="52" bestFit="1" customWidth="1"/>
    <col min="11" max="11" width="4.81640625" style="52" bestFit="1" customWidth="1"/>
    <col min="12" max="12" width="7.81640625" style="52" bestFit="1" customWidth="1"/>
    <col min="13" max="13" width="6.453125" style="52" bestFit="1" customWidth="1"/>
    <col min="14" max="19" width="6.90625" style="52" bestFit="1" customWidth="1"/>
    <col min="20" max="20" width="10.54296875" style="52" bestFit="1" customWidth="1"/>
    <col min="21" max="21" width="2.54296875" style="52" hidden="1" customWidth="1"/>
    <col min="22" max="22" width="6.7265625" style="52" bestFit="1" customWidth="1"/>
    <col min="23" max="38" width="12.26953125" style="52" customWidth="1"/>
    <col min="39" max="51" width="10.453125" style="52" customWidth="1"/>
    <col min="52" max="252" width="11.453125" style="52" customWidth="1"/>
    <col min="253" max="253" width="33.54296875" style="52" customWidth="1"/>
    <col min="254" max="254" width="18.1796875" style="52" customWidth="1"/>
    <col min="255" max="255" width="14.1796875" style="52" customWidth="1"/>
    <col min="256" max="256" width="13.54296875" style="52"/>
    <col min="257" max="257" width="24.1796875" style="52" customWidth="1"/>
    <col min="258" max="261" width="16.453125" style="52" customWidth="1"/>
    <col min="262" max="262" width="6.54296875" style="52" customWidth="1"/>
    <col min="263" max="277" width="0" style="52" hidden="1" customWidth="1"/>
    <col min="278" max="278" width="6.1796875" style="52" bestFit="1" customWidth="1"/>
    <col min="279" max="508" width="11.453125" style="52" customWidth="1"/>
    <col min="509" max="509" width="33.54296875" style="52" customWidth="1"/>
    <col min="510" max="510" width="18.1796875" style="52" customWidth="1"/>
    <col min="511" max="511" width="14.1796875" style="52" customWidth="1"/>
    <col min="512" max="512" width="13.54296875" style="52"/>
    <col min="513" max="513" width="24.1796875" style="52" customWidth="1"/>
    <col min="514" max="517" width="16.453125" style="52" customWidth="1"/>
    <col min="518" max="518" width="6.54296875" style="52" customWidth="1"/>
    <col min="519" max="533" width="0" style="52" hidden="1" customWidth="1"/>
    <col min="534" max="534" width="6.1796875" style="52" bestFit="1" customWidth="1"/>
    <col min="535" max="764" width="11.453125" style="52" customWidth="1"/>
    <col min="765" max="765" width="33.54296875" style="52" customWidth="1"/>
    <col min="766" max="766" width="18.1796875" style="52" customWidth="1"/>
    <col min="767" max="767" width="14.1796875" style="52" customWidth="1"/>
    <col min="768" max="768" width="13.54296875" style="52"/>
    <col min="769" max="769" width="24.1796875" style="52" customWidth="1"/>
    <col min="770" max="773" width="16.453125" style="52" customWidth="1"/>
    <col min="774" max="774" width="6.54296875" style="52" customWidth="1"/>
    <col min="775" max="789" width="0" style="52" hidden="1" customWidth="1"/>
    <col min="790" max="790" width="6.1796875" style="52" bestFit="1" customWidth="1"/>
    <col min="791" max="1020" width="11.453125" style="52" customWidth="1"/>
    <col min="1021" max="1021" width="33.54296875" style="52" customWidth="1"/>
    <col min="1022" max="1022" width="18.1796875" style="52" customWidth="1"/>
    <col min="1023" max="1023" width="14.1796875" style="52" customWidth="1"/>
    <col min="1024" max="1024" width="13.54296875" style="52"/>
    <col min="1025" max="1025" width="24.1796875" style="52" customWidth="1"/>
    <col min="1026" max="1029" width="16.453125" style="52" customWidth="1"/>
    <col min="1030" max="1030" width="6.54296875" style="52" customWidth="1"/>
    <col min="1031" max="1045" width="0" style="52" hidden="1" customWidth="1"/>
    <col min="1046" max="1046" width="6.1796875" style="52" bestFit="1" customWidth="1"/>
    <col min="1047" max="1276" width="11.453125" style="52" customWidth="1"/>
    <col min="1277" max="1277" width="33.54296875" style="52" customWidth="1"/>
    <col min="1278" max="1278" width="18.1796875" style="52" customWidth="1"/>
    <col min="1279" max="1279" width="14.1796875" style="52" customWidth="1"/>
    <col min="1280" max="1280" width="13.54296875" style="52"/>
    <col min="1281" max="1281" width="24.1796875" style="52" customWidth="1"/>
    <col min="1282" max="1285" width="16.453125" style="52" customWidth="1"/>
    <col min="1286" max="1286" width="6.54296875" style="52" customWidth="1"/>
    <col min="1287" max="1301" width="0" style="52" hidden="1" customWidth="1"/>
    <col min="1302" max="1302" width="6.1796875" style="52" bestFit="1" customWidth="1"/>
    <col min="1303" max="1532" width="11.453125" style="52" customWidth="1"/>
    <col min="1533" max="1533" width="33.54296875" style="52" customWidth="1"/>
    <col min="1534" max="1534" width="18.1796875" style="52" customWidth="1"/>
    <col min="1535" max="1535" width="14.1796875" style="52" customWidth="1"/>
    <col min="1536" max="1536" width="13.54296875" style="52"/>
    <col min="1537" max="1537" width="24.1796875" style="52" customWidth="1"/>
    <col min="1538" max="1541" width="16.453125" style="52" customWidth="1"/>
    <col min="1542" max="1542" width="6.54296875" style="52" customWidth="1"/>
    <col min="1543" max="1557" width="0" style="52" hidden="1" customWidth="1"/>
    <col min="1558" max="1558" width="6.1796875" style="52" bestFit="1" customWidth="1"/>
    <col min="1559" max="1788" width="11.453125" style="52" customWidth="1"/>
    <col min="1789" max="1789" width="33.54296875" style="52" customWidth="1"/>
    <col min="1790" max="1790" width="18.1796875" style="52" customWidth="1"/>
    <col min="1791" max="1791" width="14.1796875" style="52" customWidth="1"/>
    <col min="1792" max="1792" width="13.54296875" style="52"/>
    <col min="1793" max="1793" width="24.1796875" style="52" customWidth="1"/>
    <col min="1794" max="1797" width="16.453125" style="52" customWidth="1"/>
    <col min="1798" max="1798" width="6.54296875" style="52" customWidth="1"/>
    <col min="1799" max="1813" width="0" style="52" hidden="1" customWidth="1"/>
    <col min="1814" max="1814" width="6.1796875" style="52" bestFit="1" customWidth="1"/>
    <col min="1815" max="2044" width="11.453125" style="52" customWidth="1"/>
    <col min="2045" max="2045" width="33.54296875" style="52" customWidth="1"/>
    <col min="2046" max="2046" width="18.1796875" style="52" customWidth="1"/>
    <col min="2047" max="2047" width="14.1796875" style="52" customWidth="1"/>
    <col min="2048" max="2048" width="13.54296875" style="52"/>
    <col min="2049" max="2049" width="24.1796875" style="52" customWidth="1"/>
    <col min="2050" max="2053" width="16.453125" style="52" customWidth="1"/>
    <col min="2054" max="2054" width="6.54296875" style="52" customWidth="1"/>
    <col min="2055" max="2069" width="0" style="52" hidden="1" customWidth="1"/>
    <col min="2070" max="2070" width="6.1796875" style="52" bestFit="1" customWidth="1"/>
    <col min="2071" max="2300" width="11.453125" style="52" customWidth="1"/>
    <col min="2301" max="2301" width="33.54296875" style="52" customWidth="1"/>
    <col min="2302" max="2302" width="18.1796875" style="52" customWidth="1"/>
    <col min="2303" max="2303" width="14.1796875" style="52" customWidth="1"/>
    <col min="2304" max="2304" width="13.54296875" style="52"/>
    <col min="2305" max="2305" width="24.1796875" style="52" customWidth="1"/>
    <col min="2306" max="2309" width="16.453125" style="52" customWidth="1"/>
    <col min="2310" max="2310" width="6.54296875" style="52" customWidth="1"/>
    <col min="2311" max="2325" width="0" style="52" hidden="1" customWidth="1"/>
    <col min="2326" max="2326" width="6.1796875" style="52" bestFit="1" customWidth="1"/>
    <col min="2327" max="2556" width="11.453125" style="52" customWidth="1"/>
    <col min="2557" max="2557" width="33.54296875" style="52" customWidth="1"/>
    <col min="2558" max="2558" width="18.1796875" style="52" customWidth="1"/>
    <col min="2559" max="2559" width="14.1796875" style="52" customWidth="1"/>
    <col min="2560" max="2560" width="13.54296875" style="52"/>
    <col min="2561" max="2561" width="24.1796875" style="52" customWidth="1"/>
    <col min="2562" max="2565" width="16.453125" style="52" customWidth="1"/>
    <col min="2566" max="2566" width="6.54296875" style="52" customWidth="1"/>
    <col min="2567" max="2581" width="0" style="52" hidden="1" customWidth="1"/>
    <col min="2582" max="2582" width="6.1796875" style="52" bestFit="1" customWidth="1"/>
    <col min="2583" max="2812" width="11.453125" style="52" customWidth="1"/>
    <col min="2813" max="2813" width="33.54296875" style="52" customWidth="1"/>
    <col min="2814" max="2814" width="18.1796875" style="52" customWidth="1"/>
    <col min="2815" max="2815" width="14.1796875" style="52" customWidth="1"/>
    <col min="2816" max="2816" width="13.54296875" style="52"/>
    <col min="2817" max="2817" width="24.1796875" style="52" customWidth="1"/>
    <col min="2818" max="2821" width="16.453125" style="52" customWidth="1"/>
    <col min="2822" max="2822" width="6.54296875" style="52" customWidth="1"/>
    <col min="2823" max="2837" width="0" style="52" hidden="1" customWidth="1"/>
    <col min="2838" max="2838" width="6.1796875" style="52" bestFit="1" customWidth="1"/>
    <col min="2839" max="3068" width="11.453125" style="52" customWidth="1"/>
    <col min="3069" max="3069" width="33.54296875" style="52" customWidth="1"/>
    <col min="3070" max="3070" width="18.1796875" style="52" customWidth="1"/>
    <col min="3071" max="3071" width="14.1796875" style="52" customWidth="1"/>
    <col min="3072" max="3072" width="13.54296875" style="52"/>
    <col min="3073" max="3073" width="24.1796875" style="52" customWidth="1"/>
    <col min="3074" max="3077" width="16.453125" style="52" customWidth="1"/>
    <col min="3078" max="3078" width="6.54296875" style="52" customWidth="1"/>
    <col min="3079" max="3093" width="0" style="52" hidden="1" customWidth="1"/>
    <col min="3094" max="3094" width="6.1796875" style="52" bestFit="1" customWidth="1"/>
    <col min="3095" max="3324" width="11.453125" style="52" customWidth="1"/>
    <col min="3325" max="3325" width="33.54296875" style="52" customWidth="1"/>
    <col min="3326" max="3326" width="18.1796875" style="52" customWidth="1"/>
    <col min="3327" max="3327" width="14.1796875" style="52" customWidth="1"/>
    <col min="3328" max="3328" width="13.54296875" style="52"/>
    <col min="3329" max="3329" width="24.1796875" style="52" customWidth="1"/>
    <col min="3330" max="3333" width="16.453125" style="52" customWidth="1"/>
    <col min="3334" max="3334" width="6.54296875" style="52" customWidth="1"/>
    <col min="3335" max="3349" width="0" style="52" hidden="1" customWidth="1"/>
    <col min="3350" max="3350" width="6.1796875" style="52" bestFit="1" customWidth="1"/>
    <col min="3351" max="3580" width="11.453125" style="52" customWidth="1"/>
    <col min="3581" max="3581" width="33.54296875" style="52" customWidth="1"/>
    <col min="3582" max="3582" width="18.1796875" style="52" customWidth="1"/>
    <col min="3583" max="3583" width="14.1796875" style="52" customWidth="1"/>
    <col min="3584" max="3584" width="13.54296875" style="52"/>
    <col min="3585" max="3585" width="24.1796875" style="52" customWidth="1"/>
    <col min="3586" max="3589" width="16.453125" style="52" customWidth="1"/>
    <col min="3590" max="3590" width="6.54296875" style="52" customWidth="1"/>
    <col min="3591" max="3605" width="0" style="52" hidden="1" customWidth="1"/>
    <col min="3606" max="3606" width="6.1796875" style="52" bestFit="1" customWidth="1"/>
    <col min="3607" max="3836" width="11.453125" style="52" customWidth="1"/>
    <col min="3837" max="3837" width="33.54296875" style="52" customWidth="1"/>
    <col min="3838" max="3838" width="18.1796875" style="52" customWidth="1"/>
    <col min="3839" max="3839" width="14.1796875" style="52" customWidth="1"/>
    <col min="3840" max="3840" width="13.54296875" style="52"/>
    <col min="3841" max="3841" width="24.1796875" style="52" customWidth="1"/>
    <col min="3842" max="3845" width="16.453125" style="52" customWidth="1"/>
    <col min="3846" max="3846" width="6.54296875" style="52" customWidth="1"/>
    <col min="3847" max="3861" width="0" style="52" hidden="1" customWidth="1"/>
    <col min="3862" max="3862" width="6.1796875" style="52" bestFit="1" customWidth="1"/>
    <col min="3863" max="4092" width="11.453125" style="52" customWidth="1"/>
    <col min="4093" max="4093" width="33.54296875" style="52" customWidth="1"/>
    <col min="4094" max="4094" width="18.1796875" style="52" customWidth="1"/>
    <col min="4095" max="4095" width="14.1796875" style="52" customWidth="1"/>
    <col min="4096" max="4096" width="13.54296875" style="52"/>
    <col min="4097" max="4097" width="24.1796875" style="52" customWidth="1"/>
    <col min="4098" max="4101" width="16.453125" style="52" customWidth="1"/>
    <col min="4102" max="4102" width="6.54296875" style="52" customWidth="1"/>
    <col min="4103" max="4117" width="0" style="52" hidden="1" customWidth="1"/>
    <col min="4118" max="4118" width="6.1796875" style="52" bestFit="1" customWidth="1"/>
    <col min="4119" max="4348" width="11.453125" style="52" customWidth="1"/>
    <col min="4349" max="4349" width="33.54296875" style="52" customWidth="1"/>
    <col min="4350" max="4350" width="18.1796875" style="52" customWidth="1"/>
    <col min="4351" max="4351" width="14.1796875" style="52" customWidth="1"/>
    <col min="4352" max="4352" width="13.54296875" style="52"/>
    <col min="4353" max="4353" width="24.1796875" style="52" customWidth="1"/>
    <col min="4354" max="4357" width="16.453125" style="52" customWidth="1"/>
    <col min="4358" max="4358" width="6.54296875" style="52" customWidth="1"/>
    <col min="4359" max="4373" width="0" style="52" hidden="1" customWidth="1"/>
    <col min="4374" max="4374" width="6.1796875" style="52" bestFit="1" customWidth="1"/>
    <col min="4375" max="4604" width="11.453125" style="52" customWidth="1"/>
    <col min="4605" max="4605" width="33.54296875" style="52" customWidth="1"/>
    <col min="4606" max="4606" width="18.1796875" style="52" customWidth="1"/>
    <col min="4607" max="4607" width="14.1796875" style="52" customWidth="1"/>
    <col min="4608" max="4608" width="13.54296875" style="52"/>
    <col min="4609" max="4609" width="24.1796875" style="52" customWidth="1"/>
    <col min="4610" max="4613" width="16.453125" style="52" customWidth="1"/>
    <col min="4614" max="4614" width="6.54296875" style="52" customWidth="1"/>
    <col min="4615" max="4629" width="0" style="52" hidden="1" customWidth="1"/>
    <col min="4630" max="4630" width="6.1796875" style="52" bestFit="1" customWidth="1"/>
    <col min="4631" max="4860" width="11.453125" style="52" customWidth="1"/>
    <col min="4861" max="4861" width="33.54296875" style="52" customWidth="1"/>
    <col min="4862" max="4862" width="18.1796875" style="52" customWidth="1"/>
    <col min="4863" max="4863" width="14.1796875" style="52" customWidth="1"/>
    <col min="4864" max="4864" width="13.54296875" style="52"/>
    <col min="4865" max="4865" width="24.1796875" style="52" customWidth="1"/>
    <col min="4866" max="4869" width="16.453125" style="52" customWidth="1"/>
    <col min="4870" max="4870" width="6.54296875" style="52" customWidth="1"/>
    <col min="4871" max="4885" width="0" style="52" hidden="1" customWidth="1"/>
    <col min="4886" max="4886" width="6.1796875" style="52" bestFit="1" customWidth="1"/>
    <col min="4887" max="5116" width="11.453125" style="52" customWidth="1"/>
    <col min="5117" max="5117" width="33.54296875" style="52" customWidth="1"/>
    <col min="5118" max="5118" width="18.1796875" style="52" customWidth="1"/>
    <col min="5119" max="5119" width="14.1796875" style="52" customWidth="1"/>
    <col min="5120" max="5120" width="13.54296875" style="52"/>
    <col min="5121" max="5121" width="24.1796875" style="52" customWidth="1"/>
    <col min="5122" max="5125" width="16.453125" style="52" customWidth="1"/>
    <col min="5126" max="5126" width="6.54296875" style="52" customWidth="1"/>
    <col min="5127" max="5141" width="0" style="52" hidden="1" customWidth="1"/>
    <col min="5142" max="5142" width="6.1796875" style="52" bestFit="1" customWidth="1"/>
    <col min="5143" max="5372" width="11.453125" style="52" customWidth="1"/>
    <col min="5373" max="5373" width="33.54296875" style="52" customWidth="1"/>
    <col min="5374" max="5374" width="18.1796875" style="52" customWidth="1"/>
    <col min="5375" max="5375" width="14.1796875" style="52" customWidth="1"/>
    <col min="5376" max="5376" width="13.54296875" style="52"/>
    <col min="5377" max="5377" width="24.1796875" style="52" customWidth="1"/>
    <col min="5378" max="5381" width="16.453125" style="52" customWidth="1"/>
    <col min="5382" max="5382" width="6.54296875" style="52" customWidth="1"/>
    <col min="5383" max="5397" width="0" style="52" hidden="1" customWidth="1"/>
    <col min="5398" max="5398" width="6.1796875" style="52" bestFit="1" customWidth="1"/>
    <col min="5399" max="5628" width="11.453125" style="52" customWidth="1"/>
    <col min="5629" max="5629" width="33.54296875" style="52" customWidth="1"/>
    <col min="5630" max="5630" width="18.1796875" style="52" customWidth="1"/>
    <col min="5631" max="5631" width="14.1796875" style="52" customWidth="1"/>
    <col min="5632" max="5632" width="13.54296875" style="52"/>
    <col min="5633" max="5633" width="24.1796875" style="52" customWidth="1"/>
    <col min="5634" max="5637" width="16.453125" style="52" customWidth="1"/>
    <col min="5638" max="5638" width="6.54296875" style="52" customWidth="1"/>
    <col min="5639" max="5653" width="0" style="52" hidden="1" customWidth="1"/>
    <col min="5654" max="5654" width="6.1796875" style="52" bestFit="1" customWidth="1"/>
    <col min="5655" max="5884" width="11.453125" style="52" customWidth="1"/>
    <col min="5885" max="5885" width="33.54296875" style="52" customWidth="1"/>
    <col min="5886" max="5886" width="18.1796875" style="52" customWidth="1"/>
    <col min="5887" max="5887" width="14.1796875" style="52" customWidth="1"/>
    <col min="5888" max="5888" width="13.54296875" style="52"/>
    <col min="5889" max="5889" width="24.1796875" style="52" customWidth="1"/>
    <col min="5890" max="5893" width="16.453125" style="52" customWidth="1"/>
    <col min="5894" max="5894" width="6.54296875" style="52" customWidth="1"/>
    <col min="5895" max="5909" width="0" style="52" hidden="1" customWidth="1"/>
    <col min="5910" max="5910" width="6.1796875" style="52" bestFit="1" customWidth="1"/>
    <col min="5911" max="6140" width="11.453125" style="52" customWidth="1"/>
    <col min="6141" max="6141" width="33.54296875" style="52" customWidth="1"/>
    <col min="6142" max="6142" width="18.1796875" style="52" customWidth="1"/>
    <col min="6143" max="6143" width="14.1796875" style="52" customWidth="1"/>
    <col min="6144" max="6144" width="13.54296875" style="52"/>
    <col min="6145" max="6145" width="24.1796875" style="52" customWidth="1"/>
    <col min="6146" max="6149" width="16.453125" style="52" customWidth="1"/>
    <col min="6150" max="6150" width="6.54296875" style="52" customWidth="1"/>
    <col min="6151" max="6165" width="0" style="52" hidden="1" customWidth="1"/>
    <col min="6166" max="6166" width="6.1796875" style="52" bestFit="1" customWidth="1"/>
    <col min="6167" max="6396" width="11.453125" style="52" customWidth="1"/>
    <col min="6397" max="6397" width="33.54296875" style="52" customWidth="1"/>
    <col min="6398" max="6398" width="18.1796875" style="52" customWidth="1"/>
    <col min="6399" max="6399" width="14.1796875" style="52" customWidth="1"/>
    <col min="6400" max="6400" width="13.54296875" style="52"/>
    <col min="6401" max="6401" width="24.1796875" style="52" customWidth="1"/>
    <col min="6402" max="6405" width="16.453125" style="52" customWidth="1"/>
    <col min="6406" max="6406" width="6.54296875" style="52" customWidth="1"/>
    <col min="6407" max="6421" width="0" style="52" hidden="1" customWidth="1"/>
    <col min="6422" max="6422" width="6.1796875" style="52" bestFit="1" customWidth="1"/>
    <col min="6423" max="6652" width="11.453125" style="52" customWidth="1"/>
    <col min="6653" max="6653" width="33.54296875" style="52" customWidth="1"/>
    <col min="6654" max="6654" width="18.1796875" style="52" customWidth="1"/>
    <col min="6655" max="6655" width="14.1796875" style="52" customWidth="1"/>
    <col min="6656" max="6656" width="13.54296875" style="52"/>
    <col min="6657" max="6657" width="24.1796875" style="52" customWidth="1"/>
    <col min="6658" max="6661" width="16.453125" style="52" customWidth="1"/>
    <col min="6662" max="6662" width="6.54296875" style="52" customWidth="1"/>
    <col min="6663" max="6677" width="0" style="52" hidden="1" customWidth="1"/>
    <col min="6678" max="6678" width="6.1796875" style="52" bestFit="1" customWidth="1"/>
    <col min="6679" max="6908" width="11.453125" style="52" customWidth="1"/>
    <col min="6909" max="6909" width="33.54296875" style="52" customWidth="1"/>
    <col min="6910" max="6910" width="18.1796875" style="52" customWidth="1"/>
    <col min="6911" max="6911" width="14.1796875" style="52" customWidth="1"/>
    <col min="6912" max="6912" width="13.54296875" style="52"/>
    <col min="6913" max="6913" width="24.1796875" style="52" customWidth="1"/>
    <col min="6914" max="6917" width="16.453125" style="52" customWidth="1"/>
    <col min="6918" max="6918" width="6.54296875" style="52" customWidth="1"/>
    <col min="6919" max="6933" width="0" style="52" hidden="1" customWidth="1"/>
    <col min="6934" max="6934" width="6.1796875" style="52" bestFit="1" customWidth="1"/>
    <col min="6935" max="7164" width="11.453125" style="52" customWidth="1"/>
    <col min="7165" max="7165" width="33.54296875" style="52" customWidth="1"/>
    <col min="7166" max="7166" width="18.1796875" style="52" customWidth="1"/>
    <col min="7167" max="7167" width="14.1796875" style="52" customWidth="1"/>
    <col min="7168" max="7168" width="13.54296875" style="52"/>
    <col min="7169" max="7169" width="24.1796875" style="52" customWidth="1"/>
    <col min="7170" max="7173" width="16.453125" style="52" customWidth="1"/>
    <col min="7174" max="7174" width="6.54296875" style="52" customWidth="1"/>
    <col min="7175" max="7189" width="0" style="52" hidden="1" customWidth="1"/>
    <col min="7190" max="7190" width="6.1796875" style="52" bestFit="1" customWidth="1"/>
    <col min="7191" max="7420" width="11.453125" style="52" customWidth="1"/>
    <col min="7421" max="7421" width="33.54296875" style="52" customWidth="1"/>
    <col min="7422" max="7422" width="18.1796875" style="52" customWidth="1"/>
    <col min="7423" max="7423" width="14.1796875" style="52" customWidth="1"/>
    <col min="7424" max="7424" width="13.54296875" style="52"/>
    <col min="7425" max="7425" width="24.1796875" style="52" customWidth="1"/>
    <col min="7426" max="7429" width="16.453125" style="52" customWidth="1"/>
    <col min="7430" max="7430" width="6.54296875" style="52" customWidth="1"/>
    <col min="7431" max="7445" width="0" style="52" hidden="1" customWidth="1"/>
    <col min="7446" max="7446" width="6.1796875" style="52" bestFit="1" customWidth="1"/>
    <col min="7447" max="7676" width="11.453125" style="52" customWidth="1"/>
    <col min="7677" max="7677" width="33.54296875" style="52" customWidth="1"/>
    <col min="7678" max="7678" width="18.1796875" style="52" customWidth="1"/>
    <col min="7679" max="7679" width="14.1796875" style="52" customWidth="1"/>
    <col min="7680" max="7680" width="13.54296875" style="52"/>
    <col min="7681" max="7681" width="24.1796875" style="52" customWidth="1"/>
    <col min="7682" max="7685" width="16.453125" style="52" customWidth="1"/>
    <col min="7686" max="7686" width="6.54296875" style="52" customWidth="1"/>
    <col min="7687" max="7701" width="0" style="52" hidden="1" customWidth="1"/>
    <col min="7702" max="7702" width="6.1796875" style="52" bestFit="1" customWidth="1"/>
    <col min="7703" max="7932" width="11.453125" style="52" customWidth="1"/>
    <col min="7933" max="7933" width="33.54296875" style="52" customWidth="1"/>
    <col min="7934" max="7934" width="18.1796875" style="52" customWidth="1"/>
    <col min="7935" max="7935" width="14.1796875" style="52" customWidth="1"/>
    <col min="7936" max="7936" width="13.54296875" style="52"/>
    <col min="7937" max="7937" width="24.1796875" style="52" customWidth="1"/>
    <col min="7938" max="7941" width="16.453125" style="52" customWidth="1"/>
    <col min="7942" max="7942" width="6.54296875" style="52" customWidth="1"/>
    <col min="7943" max="7957" width="0" style="52" hidden="1" customWidth="1"/>
    <col min="7958" max="7958" width="6.1796875" style="52" bestFit="1" customWidth="1"/>
    <col min="7959" max="8188" width="11.453125" style="52" customWidth="1"/>
    <col min="8189" max="8189" width="33.54296875" style="52" customWidth="1"/>
    <col min="8190" max="8190" width="18.1796875" style="52" customWidth="1"/>
    <col min="8191" max="8191" width="14.1796875" style="52" customWidth="1"/>
    <col min="8192" max="8192" width="13.54296875" style="52"/>
    <col min="8193" max="8193" width="24.1796875" style="52" customWidth="1"/>
    <col min="8194" max="8197" width="16.453125" style="52" customWidth="1"/>
    <col min="8198" max="8198" width="6.54296875" style="52" customWidth="1"/>
    <col min="8199" max="8213" width="0" style="52" hidden="1" customWidth="1"/>
    <col min="8214" max="8214" width="6.1796875" style="52" bestFit="1" customWidth="1"/>
    <col min="8215" max="8444" width="11.453125" style="52" customWidth="1"/>
    <col min="8445" max="8445" width="33.54296875" style="52" customWidth="1"/>
    <col min="8446" max="8446" width="18.1796875" style="52" customWidth="1"/>
    <col min="8447" max="8447" width="14.1796875" style="52" customWidth="1"/>
    <col min="8448" max="8448" width="13.54296875" style="52"/>
    <col min="8449" max="8449" width="24.1796875" style="52" customWidth="1"/>
    <col min="8450" max="8453" width="16.453125" style="52" customWidth="1"/>
    <col min="8454" max="8454" width="6.54296875" style="52" customWidth="1"/>
    <col min="8455" max="8469" width="0" style="52" hidden="1" customWidth="1"/>
    <col min="8470" max="8470" width="6.1796875" style="52" bestFit="1" customWidth="1"/>
    <col min="8471" max="8700" width="11.453125" style="52" customWidth="1"/>
    <col min="8701" max="8701" width="33.54296875" style="52" customWidth="1"/>
    <col min="8702" max="8702" width="18.1796875" style="52" customWidth="1"/>
    <col min="8703" max="8703" width="14.1796875" style="52" customWidth="1"/>
    <col min="8704" max="8704" width="13.54296875" style="52"/>
    <col min="8705" max="8705" width="24.1796875" style="52" customWidth="1"/>
    <col min="8706" max="8709" width="16.453125" style="52" customWidth="1"/>
    <col min="8710" max="8710" width="6.54296875" style="52" customWidth="1"/>
    <col min="8711" max="8725" width="0" style="52" hidden="1" customWidth="1"/>
    <col min="8726" max="8726" width="6.1796875" style="52" bestFit="1" customWidth="1"/>
    <col min="8727" max="8956" width="11.453125" style="52" customWidth="1"/>
    <col min="8957" max="8957" width="33.54296875" style="52" customWidth="1"/>
    <col min="8958" max="8958" width="18.1796875" style="52" customWidth="1"/>
    <col min="8959" max="8959" width="14.1796875" style="52" customWidth="1"/>
    <col min="8960" max="8960" width="13.54296875" style="52"/>
    <col min="8961" max="8961" width="24.1796875" style="52" customWidth="1"/>
    <col min="8962" max="8965" width="16.453125" style="52" customWidth="1"/>
    <col min="8966" max="8966" width="6.54296875" style="52" customWidth="1"/>
    <col min="8967" max="8981" width="0" style="52" hidden="1" customWidth="1"/>
    <col min="8982" max="8982" width="6.1796875" style="52" bestFit="1" customWidth="1"/>
    <col min="8983" max="9212" width="11.453125" style="52" customWidth="1"/>
    <col min="9213" max="9213" width="33.54296875" style="52" customWidth="1"/>
    <col min="9214" max="9214" width="18.1796875" style="52" customWidth="1"/>
    <col min="9215" max="9215" width="14.1796875" style="52" customWidth="1"/>
    <col min="9216" max="9216" width="13.54296875" style="52"/>
    <col min="9217" max="9217" width="24.1796875" style="52" customWidth="1"/>
    <col min="9218" max="9221" width="16.453125" style="52" customWidth="1"/>
    <col min="9222" max="9222" width="6.54296875" style="52" customWidth="1"/>
    <col min="9223" max="9237" width="0" style="52" hidden="1" customWidth="1"/>
    <col min="9238" max="9238" width="6.1796875" style="52" bestFit="1" customWidth="1"/>
    <col min="9239" max="9468" width="11.453125" style="52" customWidth="1"/>
    <col min="9469" max="9469" width="33.54296875" style="52" customWidth="1"/>
    <col min="9470" max="9470" width="18.1796875" style="52" customWidth="1"/>
    <col min="9471" max="9471" width="14.1796875" style="52" customWidth="1"/>
    <col min="9472" max="9472" width="13.54296875" style="52"/>
    <col min="9473" max="9473" width="24.1796875" style="52" customWidth="1"/>
    <col min="9474" max="9477" width="16.453125" style="52" customWidth="1"/>
    <col min="9478" max="9478" width="6.54296875" style="52" customWidth="1"/>
    <col min="9479" max="9493" width="0" style="52" hidden="1" customWidth="1"/>
    <col min="9494" max="9494" width="6.1796875" style="52" bestFit="1" customWidth="1"/>
    <col min="9495" max="9724" width="11.453125" style="52" customWidth="1"/>
    <col min="9725" max="9725" width="33.54296875" style="52" customWidth="1"/>
    <col min="9726" max="9726" width="18.1796875" style="52" customWidth="1"/>
    <col min="9727" max="9727" width="14.1796875" style="52" customWidth="1"/>
    <col min="9728" max="9728" width="13.54296875" style="52"/>
    <col min="9729" max="9729" width="24.1796875" style="52" customWidth="1"/>
    <col min="9730" max="9733" width="16.453125" style="52" customWidth="1"/>
    <col min="9734" max="9734" width="6.54296875" style="52" customWidth="1"/>
    <col min="9735" max="9749" width="0" style="52" hidden="1" customWidth="1"/>
    <col min="9750" max="9750" width="6.1796875" style="52" bestFit="1" customWidth="1"/>
    <col min="9751" max="9980" width="11.453125" style="52" customWidth="1"/>
    <col min="9981" max="9981" width="33.54296875" style="52" customWidth="1"/>
    <col min="9982" max="9982" width="18.1796875" style="52" customWidth="1"/>
    <col min="9983" max="9983" width="14.1796875" style="52" customWidth="1"/>
    <col min="9984" max="9984" width="13.54296875" style="52"/>
    <col min="9985" max="9985" width="24.1796875" style="52" customWidth="1"/>
    <col min="9986" max="9989" width="16.453125" style="52" customWidth="1"/>
    <col min="9990" max="9990" width="6.54296875" style="52" customWidth="1"/>
    <col min="9991" max="10005" width="0" style="52" hidden="1" customWidth="1"/>
    <col min="10006" max="10006" width="6.1796875" style="52" bestFit="1" customWidth="1"/>
    <col min="10007" max="10236" width="11.453125" style="52" customWidth="1"/>
    <col min="10237" max="10237" width="33.54296875" style="52" customWidth="1"/>
    <col min="10238" max="10238" width="18.1796875" style="52" customWidth="1"/>
    <col min="10239" max="10239" width="14.1796875" style="52" customWidth="1"/>
    <col min="10240" max="10240" width="13.54296875" style="52"/>
    <col min="10241" max="10241" width="24.1796875" style="52" customWidth="1"/>
    <col min="10242" max="10245" width="16.453125" style="52" customWidth="1"/>
    <col min="10246" max="10246" width="6.54296875" style="52" customWidth="1"/>
    <col min="10247" max="10261" width="0" style="52" hidden="1" customWidth="1"/>
    <col min="10262" max="10262" width="6.1796875" style="52" bestFit="1" customWidth="1"/>
    <col min="10263" max="10492" width="11.453125" style="52" customWidth="1"/>
    <col min="10493" max="10493" width="33.54296875" style="52" customWidth="1"/>
    <col min="10494" max="10494" width="18.1796875" style="52" customWidth="1"/>
    <col min="10495" max="10495" width="14.1796875" style="52" customWidth="1"/>
    <col min="10496" max="10496" width="13.54296875" style="52"/>
    <col min="10497" max="10497" width="24.1796875" style="52" customWidth="1"/>
    <col min="10498" max="10501" width="16.453125" style="52" customWidth="1"/>
    <col min="10502" max="10502" width="6.54296875" style="52" customWidth="1"/>
    <col min="10503" max="10517" width="0" style="52" hidden="1" customWidth="1"/>
    <col min="10518" max="10518" width="6.1796875" style="52" bestFit="1" customWidth="1"/>
    <col min="10519" max="10748" width="11.453125" style="52" customWidth="1"/>
    <col min="10749" max="10749" width="33.54296875" style="52" customWidth="1"/>
    <col min="10750" max="10750" width="18.1796875" style="52" customWidth="1"/>
    <col min="10751" max="10751" width="14.1796875" style="52" customWidth="1"/>
    <col min="10752" max="10752" width="13.54296875" style="52"/>
    <col min="10753" max="10753" width="24.1796875" style="52" customWidth="1"/>
    <col min="10754" max="10757" width="16.453125" style="52" customWidth="1"/>
    <col min="10758" max="10758" width="6.54296875" style="52" customWidth="1"/>
    <col min="10759" max="10773" width="0" style="52" hidden="1" customWidth="1"/>
    <col min="10774" max="10774" width="6.1796875" style="52" bestFit="1" customWidth="1"/>
    <col min="10775" max="11004" width="11.453125" style="52" customWidth="1"/>
    <col min="11005" max="11005" width="33.54296875" style="52" customWidth="1"/>
    <col min="11006" max="11006" width="18.1796875" style="52" customWidth="1"/>
    <col min="11007" max="11007" width="14.1796875" style="52" customWidth="1"/>
    <col min="11008" max="11008" width="13.54296875" style="52"/>
    <col min="11009" max="11009" width="24.1796875" style="52" customWidth="1"/>
    <col min="11010" max="11013" width="16.453125" style="52" customWidth="1"/>
    <col min="11014" max="11014" width="6.54296875" style="52" customWidth="1"/>
    <col min="11015" max="11029" width="0" style="52" hidden="1" customWidth="1"/>
    <col min="11030" max="11030" width="6.1796875" style="52" bestFit="1" customWidth="1"/>
    <col min="11031" max="11260" width="11.453125" style="52" customWidth="1"/>
    <col min="11261" max="11261" width="33.54296875" style="52" customWidth="1"/>
    <col min="11262" max="11262" width="18.1796875" style="52" customWidth="1"/>
    <col min="11263" max="11263" width="14.1796875" style="52" customWidth="1"/>
    <col min="11264" max="11264" width="13.54296875" style="52"/>
    <col min="11265" max="11265" width="24.1796875" style="52" customWidth="1"/>
    <col min="11266" max="11269" width="16.453125" style="52" customWidth="1"/>
    <col min="11270" max="11270" width="6.54296875" style="52" customWidth="1"/>
    <col min="11271" max="11285" width="0" style="52" hidden="1" customWidth="1"/>
    <col min="11286" max="11286" width="6.1796875" style="52" bestFit="1" customWidth="1"/>
    <col min="11287" max="11516" width="11.453125" style="52" customWidth="1"/>
    <col min="11517" max="11517" width="33.54296875" style="52" customWidth="1"/>
    <col min="11518" max="11518" width="18.1796875" style="52" customWidth="1"/>
    <col min="11519" max="11519" width="14.1796875" style="52" customWidth="1"/>
    <col min="11520" max="11520" width="13.54296875" style="52"/>
    <col min="11521" max="11521" width="24.1796875" style="52" customWidth="1"/>
    <col min="11522" max="11525" width="16.453125" style="52" customWidth="1"/>
    <col min="11526" max="11526" width="6.54296875" style="52" customWidth="1"/>
    <col min="11527" max="11541" width="0" style="52" hidden="1" customWidth="1"/>
    <col min="11542" max="11542" width="6.1796875" style="52" bestFit="1" customWidth="1"/>
    <col min="11543" max="11772" width="11.453125" style="52" customWidth="1"/>
    <col min="11773" max="11773" width="33.54296875" style="52" customWidth="1"/>
    <col min="11774" max="11774" width="18.1796875" style="52" customWidth="1"/>
    <col min="11775" max="11775" width="14.1796875" style="52" customWidth="1"/>
    <col min="11776" max="11776" width="13.54296875" style="52"/>
    <col min="11777" max="11777" width="24.1796875" style="52" customWidth="1"/>
    <col min="11778" max="11781" width="16.453125" style="52" customWidth="1"/>
    <col min="11782" max="11782" width="6.54296875" style="52" customWidth="1"/>
    <col min="11783" max="11797" width="0" style="52" hidden="1" customWidth="1"/>
    <col min="11798" max="11798" width="6.1796875" style="52" bestFit="1" customWidth="1"/>
    <col min="11799" max="12028" width="11.453125" style="52" customWidth="1"/>
    <col min="12029" max="12029" width="33.54296875" style="52" customWidth="1"/>
    <col min="12030" max="12030" width="18.1796875" style="52" customWidth="1"/>
    <col min="12031" max="12031" width="14.1796875" style="52" customWidth="1"/>
    <col min="12032" max="12032" width="13.54296875" style="52"/>
    <col min="12033" max="12033" width="24.1796875" style="52" customWidth="1"/>
    <col min="12034" max="12037" width="16.453125" style="52" customWidth="1"/>
    <col min="12038" max="12038" width="6.54296875" style="52" customWidth="1"/>
    <col min="12039" max="12053" width="0" style="52" hidden="1" customWidth="1"/>
    <col min="12054" max="12054" width="6.1796875" style="52" bestFit="1" customWidth="1"/>
    <col min="12055" max="12284" width="11.453125" style="52" customWidth="1"/>
    <col min="12285" max="12285" width="33.54296875" style="52" customWidth="1"/>
    <col min="12286" max="12286" width="18.1796875" style="52" customWidth="1"/>
    <col min="12287" max="12287" width="14.1796875" style="52" customWidth="1"/>
    <col min="12288" max="12288" width="13.54296875" style="52"/>
    <col min="12289" max="12289" width="24.1796875" style="52" customWidth="1"/>
    <col min="12290" max="12293" width="16.453125" style="52" customWidth="1"/>
    <col min="12294" max="12294" width="6.54296875" style="52" customWidth="1"/>
    <col min="12295" max="12309" width="0" style="52" hidden="1" customWidth="1"/>
    <col min="12310" max="12310" width="6.1796875" style="52" bestFit="1" customWidth="1"/>
    <col min="12311" max="12540" width="11.453125" style="52" customWidth="1"/>
    <col min="12541" max="12541" width="33.54296875" style="52" customWidth="1"/>
    <col min="12542" max="12542" width="18.1796875" style="52" customWidth="1"/>
    <col min="12543" max="12543" width="14.1796875" style="52" customWidth="1"/>
    <col min="12544" max="12544" width="13.54296875" style="52"/>
    <col min="12545" max="12545" width="24.1796875" style="52" customWidth="1"/>
    <col min="12546" max="12549" width="16.453125" style="52" customWidth="1"/>
    <col min="12550" max="12550" width="6.54296875" style="52" customWidth="1"/>
    <col min="12551" max="12565" width="0" style="52" hidden="1" customWidth="1"/>
    <col min="12566" max="12566" width="6.1796875" style="52" bestFit="1" customWidth="1"/>
    <col min="12567" max="12796" width="11.453125" style="52" customWidth="1"/>
    <col min="12797" max="12797" width="33.54296875" style="52" customWidth="1"/>
    <col min="12798" max="12798" width="18.1796875" style="52" customWidth="1"/>
    <col min="12799" max="12799" width="14.1796875" style="52" customWidth="1"/>
    <col min="12800" max="12800" width="13.54296875" style="52"/>
    <col min="12801" max="12801" width="24.1796875" style="52" customWidth="1"/>
    <col min="12802" max="12805" width="16.453125" style="52" customWidth="1"/>
    <col min="12806" max="12806" width="6.54296875" style="52" customWidth="1"/>
    <col min="12807" max="12821" width="0" style="52" hidden="1" customWidth="1"/>
    <col min="12822" max="12822" width="6.1796875" style="52" bestFit="1" customWidth="1"/>
    <col min="12823" max="13052" width="11.453125" style="52" customWidth="1"/>
    <col min="13053" max="13053" width="33.54296875" style="52" customWidth="1"/>
    <col min="13054" max="13054" width="18.1796875" style="52" customWidth="1"/>
    <col min="13055" max="13055" width="14.1796875" style="52" customWidth="1"/>
    <col min="13056" max="13056" width="13.54296875" style="52"/>
    <col min="13057" max="13057" width="24.1796875" style="52" customWidth="1"/>
    <col min="13058" max="13061" width="16.453125" style="52" customWidth="1"/>
    <col min="13062" max="13062" width="6.54296875" style="52" customWidth="1"/>
    <col min="13063" max="13077" width="0" style="52" hidden="1" customWidth="1"/>
    <col min="13078" max="13078" width="6.1796875" style="52" bestFit="1" customWidth="1"/>
    <col min="13079" max="13308" width="11.453125" style="52" customWidth="1"/>
    <col min="13309" max="13309" width="33.54296875" style="52" customWidth="1"/>
    <col min="13310" max="13310" width="18.1796875" style="52" customWidth="1"/>
    <col min="13311" max="13311" width="14.1796875" style="52" customWidth="1"/>
    <col min="13312" max="13312" width="13.54296875" style="52"/>
    <col min="13313" max="13313" width="24.1796875" style="52" customWidth="1"/>
    <col min="13314" max="13317" width="16.453125" style="52" customWidth="1"/>
    <col min="13318" max="13318" width="6.54296875" style="52" customWidth="1"/>
    <col min="13319" max="13333" width="0" style="52" hidden="1" customWidth="1"/>
    <col min="13334" max="13334" width="6.1796875" style="52" bestFit="1" customWidth="1"/>
    <col min="13335" max="13564" width="11.453125" style="52" customWidth="1"/>
    <col min="13565" max="13565" width="33.54296875" style="52" customWidth="1"/>
    <col min="13566" max="13566" width="18.1796875" style="52" customWidth="1"/>
    <col min="13567" max="13567" width="14.1796875" style="52" customWidth="1"/>
    <col min="13568" max="13568" width="13.54296875" style="52"/>
    <col min="13569" max="13569" width="24.1796875" style="52" customWidth="1"/>
    <col min="13570" max="13573" width="16.453125" style="52" customWidth="1"/>
    <col min="13574" max="13574" width="6.54296875" style="52" customWidth="1"/>
    <col min="13575" max="13589" width="0" style="52" hidden="1" customWidth="1"/>
    <col min="13590" max="13590" width="6.1796875" style="52" bestFit="1" customWidth="1"/>
    <col min="13591" max="13820" width="11.453125" style="52" customWidth="1"/>
    <col min="13821" max="13821" width="33.54296875" style="52" customWidth="1"/>
    <col min="13822" max="13822" width="18.1796875" style="52" customWidth="1"/>
    <col min="13823" max="13823" width="14.1796875" style="52" customWidth="1"/>
    <col min="13824" max="13824" width="13.54296875" style="52"/>
    <col min="13825" max="13825" width="24.1796875" style="52" customWidth="1"/>
    <col min="13826" max="13829" width="16.453125" style="52" customWidth="1"/>
    <col min="13830" max="13830" width="6.54296875" style="52" customWidth="1"/>
    <col min="13831" max="13845" width="0" style="52" hidden="1" customWidth="1"/>
    <col min="13846" max="13846" width="6.1796875" style="52" bestFit="1" customWidth="1"/>
    <col min="13847" max="14076" width="11.453125" style="52" customWidth="1"/>
    <col min="14077" max="14077" width="33.54296875" style="52" customWidth="1"/>
    <col min="14078" max="14078" width="18.1796875" style="52" customWidth="1"/>
    <col min="14079" max="14079" width="14.1796875" style="52" customWidth="1"/>
    <col min="14080" max="14080" width="13.54296875" style="52"/>
    <col min="14081" max="14081" width="24.1796875" style="52" customWidth="1"/>
    <col min="14082" max="14085" width="16.453125" style="52" customWidth="1"/>
    <col min="14086" max="14086" width="6.54296875" style="52" customWidth="1"/>
    <col min="14087" max="14101" width="0" style="52" hidden="1" customWidth="1"/>
    <col min="14102" max="14102" width="6.1796875" style="52" bestFit="1" customWidth="1"/>
    <col min="14103" max="14332" width="11.453125" style="52" customWidth="1"/>
    <col min="14333" max="14333" width="33.54296875" style="52" customWidth="1"/>
    <col min="14334" max="14334" width="18.1796875" style="52" customWidth="1"/>
    <col min="14335" max="14335" width="14.1796875" style="52" customWidth="1"/>
    <col min="14336" max="14336" width="13.54296875" style="52"/>
    <col min="14337" max="14337" width="24.1796875" style="52" customWidth="1"/>
    <col min="14338" max="14341" width="16.453125" style="52" customWidth="1"/>
    <col min="14342" max="14342" width="6.54296875" style="52" customWidth="1"/>
    <col min="14343" max="14357" width="0" style="52" hidden="1" customWidth="1"/>
    <col min="14358" max="14358" width="6.1796875" style="52" bestFit="1" customWidth="1"/>
    <col min="14359" max="14588" width="11.453125" style="52" customWidth="1"/>
    <col min="14589" max="14589" width="33.54296875" style="52" customWidth="1"/>
    <col min="14590" max="14590" width="18.1796875" style="52" customWidth="1"/>
    <col min="14591" max="14591" width="14.1796875" style="52" customWidth="1"/>
    <col min="14592" max="14592" width="13.54296875" style="52"/>
    <col min="14593" max="14593" width="24.1796875" style="52" customWidth="1"/>
    <col min="14594" max="14597" width="16.453125" style="52" customWidth="1"/>
    <col min="14598" max="14598" width="6.54296875" style="52" customWidth="1"/>
    <col min="14599" max="14613" width="0" style="52" hidden="1" customWidth="1"/>
    <col min="14614" max="14614" width="6.1796875" style="52" bestFit="1" customWidth="1"/>
    <col min="14615" max="14844" width="11.453125" style="52" customWidth="1"/>
    <col min="14845" max="14845" width="33.54296875" style="52" customWidth="1"/>
    <col min="14846" max="14846" width="18.1796875" style="52" customWidth="1"/>
    <col min="14847" max="14847" width="14.1796875" style="52" customWidth="1"/>
    <col min="14848" max="14848" width="13.54296875" style="52"/>
    <col min="14849" max="14849" width="24.1796875" style="52" customWidth="1"/>
    <col min="14850" max="14853" width="16.453125" style="52" customWidth="1"/>
    <col min="14854" max="14854" width="6.54296875" style="52" customWidth="1"/>
    <col min="14855" max="14869" width="0" style="52" hidden="1" customWidth="1"/>
    <col min="14870" max="14870" width="6.1796875" style="52" bestFit="1" customWidth="1"/>
    <col min="14871" max="15100" width="11.453125" style="52" customWidth="1"/>
    <col min="15101" max="15101" width="33.54296875" style="52" customWidth="1"/>
    <col min="15102" max="15102" width="18.1796875" style="52" customWidth="1"/>
    <col min="15103" max="15103" width="14.1796875" style="52" customWidth="1"/>
    <col min="15104" max="15104" width="13.54296875" style="52"/>
    <col min="15105" max="15105" width="24.1796875" style="52" customWidth="1"/>
    <col min="15106" max="15109" width="16.453125" style="52" customWidth="1"/>
    <col min="15110" max="15110" width="6.54296875" style="52" customWidth="1"/>
    <col min="15111" max="15125" width="0" style="52" hidden="1" customWidth="1"/>
    <col min="15126" max="15126" width="6.1796875" style="52" bestFit="1" customWidth="1"/>
    <col min="15127" max="15356" width="11.453125" style="52" customWidth="1"/>
    <col min="15357" max="15357" width="33.54296875" style="52" customWidth="1"/>
    <col min="15358" max="15358" width="18.1796875" style="52" customWidth="1"/>
    <col min="15359" max="15359" width="14.1796875" style="52" customWidth="1"/>
    <col min="15360" max="15360" width="13.54296875" style="52"/>
    <col min="15361" max="15361" width="24.1796875" style="52" customWidth="1"/>
    <col min="15362" max="15365" width="16.453125" style="52" customWidth="1"/>
    <col min="15366" max="15366" width="6.54296875" style="52" customWidth="1"/>
    <col min="15367" max="15381" width="0" style="52" hidden="1" customWidth="1"/>
    <col min="15382" max="15382" width="6.1796875" style="52" bestFit="1" customWidth="1"/>
    <col min="15383" max="15612" width="11.453125" style="52" customWidth="1"/>
    <col min="15613" max="15613" width="33.54296875" style="52" customWidth="1"/>
    <col min="15614" max="15614" width="18.1796875" style="52" customWidth="1"/>
    <col min="15615" max="15615" width="14.1796875" style="52" customWidth="1"/>
    <col min="15616" max="15616" width="13.54296875" style="52"/>
    <col min="15617" max="15617" width="24.1796875" style="52" customWidth="1"/>
    <col min="15618" max="15621" width="16.453125" style="52" customWidth="1"/>
    <col min="15622" max="15622" width="6.54296875" style="52" customWidth="1"/>
    <col min="15623" max="15637" width="0" style="52" hidden="1" customWidth="1"/>
    <col min="15638" max="15638" width="6.1796875" style="52" bestFit="1" customWidth="1"/>
    <col min="15639" max="15868" width="11.453125" style="52" customWidth="1"/>
    <col min="15869" max="15869" width="33.54296875" style="52" customWidth="1"/>
    <col min="15870" max="15870" width="18.1796875" style="52" customWidth="1"/>
    <col min="15871" max="15871" width="14.1796875" style="52" customWidth="1"/>
    <col min="15872" max="15872" width="13.54296875" style="52"/>
    <col min="15873" max="15873" width="24.1796875" style="52" customWidth="1"/>
    <col min="15874" max="15877" width="16.453125" style="52" customWidth="1"/>
    <col min="15878" max="15878" width="6.54296875" style="52" customWidth="1"/>
    <col min="15879" max="15893" width="0" style="52" hidden="1" customWidth="1"/>
    <col min="15894" max="15894" width="6.1796875" style="52" bestFit="1" customWidth="1"/>
    <col min="15895" max="16124" width="11.453125" style="52" customWidth="1"/>
    <col min="16125" max="16125" width="33.54296875" style="52" customWidth="1"/>
    <col min="16126" max="16126" width="18.1796875" style="52" customWidth="1"/>
    <col min="16127" max="16127" width="14.1796875" style="52" customWidth="1"/>
    <col min="16128" max="16128" width="13.54296875" style="52"/>
    <col min="16129" max="16129" width="24.1796875" style="52" customWidth="1"/>
    <col min="16130" max="16133" width="16.453125" style="52" customWidth="1"/>
    <col min="16134" max="16134" width="6.54296875" style="52" customWidth="1"/>
    <col min="16135" max="16149" width="0" style="52" hidden="1" customWidth="1"/>
    <col min="16150" max="16150" width="6.1796875" style="52" bestFit="1" customWidth="1"/>
    <col min="16151" max="16380" width="11.453125" style="52" customWidth="1"/>
    <col min="16381" max="16381" width="33.54296875" style="52" customWidth="1"/>
    <col min="16382" max="16382" width="18.1796875" style="52" customWidth="1"/>
    <col min="16383" max="16383" width="14.1796875" style="52" customWidth="1"/>
    <col min="16384" max="16384" width="13.54296875" style="52"/>
  </cols>
  <sheetData>
    <row r="1" spans="1:32" ht="20.25" customHeight="1" x14ac:dyDescent="0.35">
      <c r="A1" s="147" t="s">
        <v>47</v>
      </c>
      <c r="B1" s="148"/>
      <c r="C1" s="148"/>
      <c r="D1" s="148"/>
      <c r="E1" s="149"/>
      <c r="V1" s="53"/>
    </row>
    <row r="2" spans="1:32" ht="20.25" customHeight="1" x14ac:dyDescent="0.35">
      <c r="A2" s="150"/>
      <c r="B2" s="151"/>
      <c r="C2" s="151"/>
      <c r="D2" s="151"/>
      <c r="E2" s="152"/>
      <c r="G2" s="54" t="s">
        <v>1</v>
      </c>
      <c r="J2" s="55"/>
      <c r="K2" s="55"/>
    </row>
    <row r="3" spans="1:32" s="59" customFormat="1" ht="29.15" customHeight="1" x14ac:dyDescent="0.35">
      <c r="A3" s="56" t="s">
        <v>48</v>
      </c>
      <c r="B3" s="57" t="s">
        <v>49</v>
      </c>
      <c r="C3" s="57" t="s">
        <v>50</v>
      </c>
      <c r="D3" s="58" t="s">
        <v>51</v>
      </c>
      <c r="E3" s="58" t="s">
        <v>52</v>
      </c>
      <c r="H3" s="59" t="s">
        <v>53</v>
      </c>
      <c r="I3" s="59">
        <f t="shared" ref="I3:I9" si="0">IF(D4&lt;21,2,IF(D4&lt;36,3,IF(D4&lt;46,4,IF(D4&lt;56,5,IF(D4&lt;61,6,IF(D4&lt;71,7,IF(D4&lt;81,8,9)))))))</f>
        <v>9</v>
      </c>
      <c r="J3" s="60" t="s">
        <v>52</v>
      </c>
      <c r="L3" s="153" t="s">
        <v>54</v>
      </c>
      <c r="M3" s="153"/>
      <c r="N3" s="153"/>
      <c r="O3" s="153"/>
      <c r="P3" s="153"/>
      <c r="Q3" s="153"/>
      <c r="R3" s="153"/>
      <c r="S3" s="153"/>
      <c r="T3" s="153"/>
    </row>
    <row r="4" spans="1:32" s="59" customFormat="1" ht="20.25" customHeight="1" x14ac:dyDescent="0.35">
      <c r="A4" s="61" t="s">
        <v>55</v>
      </c>
      <c r="B4" s="62">
        <v>100000</v>
      </c>
      <c r="C4" s="61">
        <v>0</v>
      </c>
      <c r="D4" s="63">
        <v>81</v>
      </c>
      <c r="E4" s="64">
        <f>IF(D4&gt;0,VLOOKUP(B4,L4:T26,I3),0)</f>
        <v>15013</v>
      </c>
      <c r="H4" s="59" t="s">
        <v>53</v>
      </c>
      <c r="I4" s="59">
        <f t="shared" si="0"/>
        <v>2</v>
      </c>
      <c r="J4" s="65">
        <f t="shared" ref="J4:J10" si="1">C4*K4/1000</f>
        <v>0</v>
      </c>
      <c r="K4" s="59">
        <v>0.6</v>
      </c>
      <c r="L4" s="66">
        <v>0</v>
      </c>
      <c r="M4" s="66" t="s">
        <v>56</v>
      </c>
      <c r="N4" s="66" t="s">
        <v>57</v>
      </c>
      <c r="O4" s="66" t="s">
        <v>58</v>
      </c>
      <c r="P4" s="66" t="s">
        <v>59</v>
      </c>
      <c r="Q4" s="66" t="s">
        <v>41</v>
      </c>
      <c r="R4" s="66" t="s">
        <v>60</v>
      </c>
      <c r="S4" s="66" t="s">
        <v>61</v>
      </c>
      <c r="T4" s="66" t="s">
        <v>62</v>
      </c>
      <c r="W4" s="135"/>
      <c r="X4" s="135"/>
      <c r="Y4" s="135"/>
      <c r="Z4" s="135"/>
      <c r="AA4" s="135"/>
      <c r="AB4" s="135"/>
      <c r="AC4" s="135"/>
      <c r="AD4" s="135"/>
      <c r="AE4" s="135"/>
      <c r="AF4" s="135"/>
    </row>
    <row r="5" spans="1:32" s="59" customFormat="1" ht="20.25" customHeight="1" thickBot="1" x14ac:dyDescent="0.4">
      <c r="A5" s="68" t="s">
        <v>63</v>
      </c>
      <c r="B5" s="69">
        <v>100000</v>
      </c>
      <c r="C5" s="68">
        <v>0</v>
      </c>
      <c r="D5" s="70">
        <v>0</v>
      </c>
      <c r="E5" s="71">
        <f>IF(D5&gt;0,VLOOKUP(B5,L4:T26,I4),0)</f>
        <v>0</v>
      </c>
      <c r="H5" s="59" t="s">
        <v>53</v>
      </c>
      <c r="I5" s="59">
        <f t="shared" si="0"/>
        <v>2</v>
      </c>
      <c r="J5" s="65">
        <f t="shared" si="1"/>
        <v>0</v>
      </c>
      <c r="K5" s="59">
        <v>0.6</v>
      </c>
      <c r="L5" s="72">
        <v>100000</v>
      </c>
      <c r="M5" s="73">
        <v>1861</v>
      </c>
      <c r="N5" s="73">
        <v>2933</v>
      </c>
      <c r="O5" s="73">
        <v>3445</v>
      </c>
      <c r="P5" s="73">
        <v>4628</v>
      </c>
      <c r="Q5" s="73">
        <v>7281</v>
      </c>
      <c r="R5" s="73">
        <v>10313</v>
      </c>
      <c r="S5" s="73">
        <v>13222</v>
      </c>
      <c r="T5" s="73">
        <v>15013</v>
      </c>
      <c r="W5" s="67"/>
      <c r="X5" s="67"/>
      <c r="Y5" s="67"/>
      <c r="Z5" s="67"/>
      <c r="AA5" s="67"/>
      <c r="AB5" s="67"/>
      <c r="AC5" s="67"/>
      <c r="AD5" s="67"/>
      <c r="AE5" s="67"/>
      <c r="AF5" s="74"/>
    </row>
    <row r="6" spans="1:32" s="59" customFormat="1" ht="20.25" customHeight="1" thickBot="1" x14ac:dyDescent="0.4">
      <c r="A6" s="61" t="s">
        <v>64</v>
      </c>
      <c r="B6" s="75">
        <v>150000</v>
      </c>
      <c r="C6" s="61">
        <v>0</v>
      </c>
      <c r="D6" s="63">
        <v>0</v>
      </c>
      <c r="E6" s="64">
        <f>IF(D6&gt;0,VLOOKUP(B6,L4:T26,I5),0)</f>
        <v>0</v>
      </c>
      <c r="H6" s="59" t="s">
        <v>53</v>
      </c>
      <c r="I6" s="59">
        <f t="shared" si="0"/>
        <v>2</v>
      </c>
      <c r="J6" s="65">
        <f t="shared" si="1"/>
        <v>0</v>
      </c>
      <c r="K6" s="59">
        <v>0.6</v>
      </c>
      <c r="L6" s="72">
        <v>150000</v>
      </c>
      <c r="M6" s="73">
        <v>2294</v>
      </c>
      <c r="N6" s="73">
        <v>3636</v>
      </c>
      <c r="O6" s="73">
        <v>4332</v>
      </c>
      <c r="P6" s="73">
        <v>6523</v>
      </c>
      <c r="Q6" s="73">
        <v>8962</v>
      </c>
      <c r="R6" s="73">
        <v>13075</v>
      </c>
      <c r="S6" s="73">
        <v>16622</v>
      </c>
      <c r="T6" s="73">
        <v>19480</v>
      </c>
      <c r="W6" s="76"/>
      <c r="X6" s="76"/>
      <c r="Y6" s="76"/>
      <c r="Z6" s="76"/>
      <c r="AA6" s="76"/>
      <c r="AB6" s="76"/>
      <c r="AC6" s="76"/>
      <c r="AD6" s="76"/>
      <c r="AE6" s="76"/>
      <c r="AF6" s="74"/>
    </row>
    <row r="7" spans="1:32" s="59" customFormat="1" ht="20.25" customHeight="1" thickBot="1" x14ac:dyDescent="0.4">
      <c r="A7" s="68" t="s">
        <v>65</v>
      </c>
      <c r="B7" s="69">
        <v>150000</v>
      </c>
      <c r="C7" s="68">
        <v>0</v>
      </c>
      <c r="D7" s="70">
        <v>0</v>
      </c>
      <c r="E7" s="71">
        <f>IF(D7&gt;0,VLOOKUP(B7,L4:T26,I6),0)</f>
        <v>0</v>
      </c>
      <c r="H7" s="59" t="s">
        <v>53</v>
      </c>
      <c r="I7" s="59">
        <f t="shared" si="0"/>
        <v>2</v>
      </c>
      <c r="J7" s="65">
        <f t="shared" si="1"/>
        <v>0</v>
      </c>
      <c r="K7" s="59">
        <v>0.6</v>
      </c>
      <c r="L7" s="72">
        <v>200000</v>
      </c>
      <c r="M7" s="73">
        <v>2791</v>
      </c>
      <c r="N7" s="73">
        <v>4404</v>
      </c>
      <c r="O7" s="73">
        <v>5157</v>
      </c>
      <c r="P7" s="73">
        <v>8001</v>
      </c>
      <c r="Q7" s="73">
        <v>10697</v>
      </c>
      <c r="R7" s="73">
        <v>15720</v>
      </c>
      <c r="S7" s="73">
        <v>19841</v>
      </c>
      <c r="T7" s="73">
        <v>23145</v>
      </c>
      <c r="W7" s="76"/>
      <c r="X7" s="76"/>
      <c r="Y7" s="76"/>
      <c r="Z7" s="76"/>
      <c r="AA7" s="76"/>
      <c r="AB7" s="76"/>
      <c r="AC7" s="76"/>
      <c r="AD7" s="76"/>
      <c r="AE7" s="76"/>
      <c r="AF7" s="74"/>
    </row>
    <row r="8" spans="1:32" s="59" customFormat="1" ht="20.25" customHeight="1" thickBot="1" x14ac:dyDescent="0.4">
      <c r="A8" s="61" t="s">
        <v>66</v>
      </c>
      <c r="B8" s="75">
        <v>150000</v>
      </c>
      <c r="C8" s="61">
        <v>0</v>
      </c>
      <c r="D8" s="63">
        <v>0</v>
      </c>
      <c r="E8" s="64">
        <f>IF(D8&gt;0,VLOOKUP(B8,L4:T26,I7),0)</f>
        <v>0</v>
      </c>
      <c r="H8" s="59" t="s">
        <v>53</v>
      </c>
      <c r="I8" s="59">
        <f t="shared" si="0"/>
        <v>2</v>
      </c>
      <c r="J8" s="65">
        <f t="shared" si="1"/>
        <v>0</v>
      </c>
      <c r="K8" s="59">
        <v>0.6</v>
      </c>
      <c r="L8" s="72">
        <v>250000</v>
      </c>
      <c r="M8" s="73">
        <v>3112</v>
      </c>
      <c r="N8" s="73">
        <v>4888</v>
      </c>
      <c r="O8" s="73">
        <v>5767</v>
      </c>
      <c r="P8" s="73">
        <v>9286</v>
      </c>
      <c r="Q8" s="73">
        <v>12210</v>
      </c>
      <c r="R8" s="73">
        <v>18119</v>
      </c>
      <c r="S8" s="73">
        <v>22816</v>
      </c>
      <c r="T8" s="73">
        <v>26230</v>
      </c>
      <c r="W8" s="76"/>
      <c r="X8" s="76"/>
      <c r="Y8" s="76"/>
      <c r="Z8" s="76"/>
      <c r="AA8" s="76"/>
      <c r="AB8" s="76"/>
      <c r="AC8" s="76"/>
      <c r="AD8" s="76"/>
      <c r="AE8" s="76"/>
      <c r="AF8" s="74"/>
    </row>
    <row r="9" spans="1:32" s="59" customFormat="1" ht="20.25" customHeight="1" thickBot="1" x14ac:dyDescent="0.4">
      <c r="A9" s="68" t="s">
        <v>67</v>
      </c>
      <c r="B9" s="69">
        <v>100000</v>
      </c>
      <c r="C9" s="68">
        <v>0</v>
      </c>
      <c r="D9" s="70">
        <v>0</v>
      </c>
      <c r="E9" s="71">
        <f>IF(D9&gt;0,VLOOKUP(B9,L4:T31,I8),0)</f>
        <v>0</v>
      </c>
      <c r="H9" s="59" t="s">
        <v>53</v>
      </c>
      <c r="I9" s="59">
        <f t="shared" si="0"/>
        <v>2</v>
      </c>
      <c r="J9" s="65">
        <f t="shared" si="1"/>
        <v>0</v>
      </c>
      <c r="K9" s="59">
        <v>0.6</v>
      </c>
      <c r="L9" s="72">
        <v>300000</v>
      </c>
      <c r="M9" s="73">
        <v>3407</v>
      </c>
      <c r="N9" s="73">
        <v>5274</v>
      </c>
      <c r="O9" s="73">
        <v>6359</v>
      </c>
      <c r="P9" s="73">
        <v>10565</v>
      </c>
      <c r="Q9" s="73">
        <v>13645</v>
      </c>
      <c r="R9" s="73">
        <v>20533</v>
      </c>
      <c r="S9" s="73">
        <v>25635</v>
      </c>
      <c r="T9" s="73">
        <v>29471</v>
      </c>
      <c r="W9" s="76"/>
      <c r="X9" s="76"/>
      <c r="Y9" s="76"/>
      <c r="Z9" s="76"/>
      <c r="AA9" s="76"/>
      <c r="AB9" s="76"/>
      <c r="AC9" s="76"/>
      <c r="AD9" s="76"/>
      <c r="AE9" s="76"/>
      <c r="AF9" s="74"/>
    </row>
    <row r="10" spans="1:32" s="59" customFormat="1" ht="20.25" customHeight="1" thickBot="1" x14ac:dyDescent="0.4">
      <c r="A10" s="61" t="s">
        <v>68</v>
      </c>
      <c r="B10" s="75">
        <v>100000</v>
      </c>
      <c r="C10" s="61">
        <v>0</v>
      </c>
      <c r="D10" s="63">
        <v>0</v>
      </c>
      <c r="E10" s="64">
        <f>IF(D10&gt;0,VLOOKUP(B10,L4:T32,I9),0)</f>
        <v>0</v>
      </c>
      <c r="J10" s="65">
        <f t="shared" si="1"/>
        <v>0</v>
      </c>
      <c r="K10" s="59">
        <v>0.6</v>
      </c>
      <c r="L10" s="72">
        <v>350000</v>
      </c>
      <c r="M10" s="73">
        <v>3756</v>
      </c>
      <c r="N10" s="73">
        <v>5710</v>
      </c>
      <c r="O10" s="73">
        <v>7073</v>
      </c>
      <c r="P10" s="73">
        <v>11925</v>
      </c>
      <c r="Q10" s="73">
        <v>15185</v>
      </c>
      <c r="R10" s="73">
        <v>22384</v>
      </c>
      <c r="S10" s="73">
        <v>27932</v>
      </c>
      <c r="T10" s="73">
        <v>32113</v>
      </c>
      <c r="W10" s="76"/>
      <c r="X10" s="76"/>
      <c r="Y10" s="76"/>
      <c r="Z10" s="76"/>
      <c r="AA10" s="76"/>
      <c r="AB10" s="76"/>
      <c r="AC10" s="76"/>
      <c r="AD10" s="76"/>
      <c r="AE10" s="76"/>
      <c r="AF10" s="74"/>
    </row>
    <row r="11" spans="1:32" s="59" customFormat="1" ht="20.25" customHeight="1" thickBot="1" x14ac:dyDescent="0.4">
      <c r="A11" s="136" t="s">
        <v>69</v>
      </c>
      <c r="B11" s="137"/>
      <c r="C11" s="138"/>
      <c r="D11" s="77"/>
      <c r="E11" s="78">
        <f>E4+E5+E6+E7+E8+E9+E10</f>
        <v>15013</v>
      </c>
      <c r="J11" s="65">
        <f>SUM(J4:J10)</f>
        <v>0</v>
      </c>
      <c r="L11" s="72">
        <v>400000</v>
      </c>
      <c r="M11" s="73">
        <v>3970</v>
      </c>
      <c r="N11" s="73">
        <v>5978</v>
      </c>
      <c r="O11" s="73">
        <v>7549</v>
      </c>
      <c r="P11" s="73">
        <v>13087</v>
      </c>
      <c r="Q11" s="73">
        <v>16401</v>
      </c>
      <c r="R11" s="73">
        <v>23787</v>
      </c>
      <c r="S11" s="73">
        <v>29559</v>
      </c>
      <c r="T11" s="73">
        <v>33986</v>
      </c>
      <c r="W11" s="76"/>
      <c r="X11" s="76"/>
      <c r="Y11" s="76"/>
      <c r="Z11" s="76"/>
      <c r="AA11" s="76"/>
      <c r="AB11" s="76"/>
      <c r="AC11" s="76"/>
      <c r="AD11" s="76"/>
      <c r="AE11" s="76"/>
      <c r="AF11" s="74"/>
    </row>
    <row r="12" spans="1:32" s="59" customFormat="1" ht="20.25" customHeight="1" thickBot="1" x14ac:dyDescent="0.4">
      <c r="A12" s="139" t="s">
        <v>70</v>
      </c>
      <c r="B12" s="140"/>
      <c r="C12" s="141"/>
      <c r="D12" s="79"/>
      <c r="E12" s="80">
        <f>J11</f>
        <v>0</v>
      </c>
      <c r="L12" s="72">
        <v>450000</v>
      </c>
      <c r="M12" s="81">
        <v>4226</v>
      </c>
      <c r="N12" s="81">
        <v>6240</v>
      </c>
      <c r="O12" s="81">
        <v>8077</v>
      </c>
      <c r="P12" s="81">
        <v>13695</v>
      </c>
      <c r="Q12" s="81">
        <v>17601</v>
      </c>
      <c r="R12" s="81">
        <v>25171</v>
      </c>
      <c r="S12" s="81">
        <v>31069</v>
      </c>
      <c r="T12" s="81">
        <v>35721</v>
      </c>
      <c r="W12" s="76"/>
      <c r="X12" s="76"/>
      <c r="Y12" s="76"/>
      <c r="Z12" s="76"/>
      <c r="AA12" s="76"/>
      <c r="AB12" s="76"/>
      <c r="AC12" s="76"/>
      <c r="AD12" s="76"/>
      <c r="AE12" s="76"/>
      <c r="AF12" s="74"/>
    </row>
    <row r="13" spans="1:32" s="59" customFormat="1" ht="20.25" customHeight="1" thickBot="1" x14ac:dyDescent="0.4">
      <c r="A13" s="136" t="s">
        <v>71</v>
      </c>
      <c r="B13" s="137"/>
      <c r="C13" s="138"/>
      <c r="D13" s="82">
        <v>0</v>
      </c>
      <c r="E13" s="83">
        <f>(E11+E12)*D13</f>
        <v>0</v>
      </c>
      <c r="L13" s="72">
        <v>500000</v>
      </c>
      <c r="M13" s="81">
        <v>4457</v>
      </c>
      <c r="N13" s="81">
        <v>6450</v>
      </c>
      <c r="O13" s="81">
        <v>8582</v>
      </c>
      <c r="P13" s="81">
        <v>14266</v>
      </c>
      <c r="Q13" s="81">
        <v>18661</v>
      </c>
      <c r="R13" s="81">
        <v>26472</v>
      </c>
      <c r="S13" s="81">
        <v>32566</v>
      </c>
      <c r="T13" s="81">
        <v>37442</v>
      </c>
      <c r="W13" s="76"/>
      <c r="X13" s="76"/>
      <c r="Y13" s="76"/>
      <c r="Z13" s="76"/>
      <c r="AA13" s="76"/>
      <c r="AB13" s="76"/>
      <c r="AC13" s="76"/>
      <c r="AD13" s="76"/>
      <c r="AE13" s="76"/>
      <c r="AF13" s="74"/>
    </row>
    <row r="14" spans="1:32" s="59" customFormat="1" ht="20.25" customHeight="1" thickBot="1" x14ac:dyDescent="0.4">
      <c r="A14" s="139" t="s">
        <v>72</v>
      </c>
      <c r="B14" s="140"/>
      <c r="C14" s="141"/>
      <c r="D14" s="59" t="str">
        <f>IF(D5&gt;=1,"10%",IF(D6&gt;=0,"0%","1"))</f>
        <v>0%</v>
      </c>
      <c r="E14" s="80">
        <f>(E11+E12)*D14</f>
        <v>0</v>
      </c>
      <c r="L14" s="72">
        <v>600000</v>
      </c>
      <c r="M14" s="81">
        <v>4609</v>
      </c>
      <c r="N14" s="81">
        <v>6953</v>
      </c>
      <c r="O14" s="81">
        <v>9599</v>
      </c>
      <c r="P14" s="81">
        <v>16174</v>
      </c>
      <c r="Q14" s="81">
        <v>22274</v>
      </c>
      <c r="R14" s="81">
        <v>32858</v>
      </c>
      <c r="S14" s="81">
        <v>39640</v>
      </c>
      <c r="T14" s="81">
        <v>45577</v>
      </c>
      <c r="W14" s="76"/>
      <c r="X14" s="76"/>
      <c r="Y14" s="76"/>
      <c r="Z14" s="76"/>
      <c r="AA14" s="76"/>
      <c r="AB14" s="76"/>
      <c r="AC14" s="76"/>
      <c r="AD14" s="76"/>
      <c r="AE14" s="76"/>
      <c r="AF14" s="74"/>
    </row>
    <row r="15" spans="1:32" s="59" customFormat="1" ht="20.25" customHeight="1" thickBot="1" x14ac:dyDescent="0.4">
      <c r="A15" s="136" t="s">
        <v>73</v>
      </c>
      <c r="B15" s="137"/>
      <c r="C15" s="138"/>
      <c r="D15" s="84">
        <v>0</v>
      </c>
      <c r="E15" s="83">
        <f>(E11-E13-E14)*D15</f>
        <v>0</v>
      </c>
      <c r="L15" s="72">
        <v>700000</v>
      </c>
      <c r="M15" s="81">
        <v>4987</v>
      </c>
      <c r="N15" s="81">
        <v>7661</v>
      </c>
      <c r="O15" s="81">
        <v>10707</v>
      </c>
      <c r="P15" s="81">
        <v>17757</v>
      </c>
      <c r="Q15" s="81">
        <v>25046</v>
      </c>
      <c r="R15" s="81">
        <v>36923</v>
      </c>
      <c r="S15" s="81">
        <v>44675</v>
      </c>
      <c r="T15" s="81">
        <v>51369</v>
      </c>
      <c r="W15" s="76"/>
      <c r="X15" s="76"/>
      <c r="Y15" s="76"/>
      <c r="Z15" s="76"/>
      <c r="AA15" s="76"/>
      <c r="AB15" s="76"/>
      <c r="AC15" s="76"/>
      <c r="AD15" s="76"/>
      <c r="AE15" s="76"/>
      <c r="AF15" s="74"/>
    </row>
    <row r="16" spans="1:32" s="59" customFormat="1" ht="20.25" customHeight="1" thickBot="1" x14ac:dyDescent="0.4">
      <c r="A16" s="142" t="s">
        <v>11</v>
      </c>
      <c r="B16" s="143"/>
      <c r="C16" s="143"/>
      <c r="D16" s="85"/>
      <c r="E16" s="80">
        <f>(E11+E12-E13-E14-E15)</f>
        <v>15013</v>
      </c>
      <c r="L16" s="72">
        <v>800000</v>
      </c>
      <c r="M16" s="81">
        <v>5333</v>
      </c>
      <c r="N16" s="81">
        <v>8349</v>
      </c>
      <c r="O16" s="81">
        <v>11760</v>
      </c>
      <c r="P16" s="81">
        <v>19247</v>
      </c>
      <c r="Q16" s="81">
        <v>27318</v>
      </c>
      <c r="R16" s="81">
        <v>40354</v>
      </c>
      <c r="S16" s="81">
        <v>48302</v>
      </c>
      <c r="T16" s="81">
        <v>55541</v>
      </c>
      <c r="W16" s="76"/>
      <c r="X16" s="76"/>
      <c r="Y16" s="76"/>
      <c r="Z16" s="76"/>
      <c r="AA16" s="76"/>
      <c r="AB16" s="76"/>
      <c r="AC16" s="76"/>
      <c r="AD16" s="76"/>
      <c r="AE16" s="76"/>
      <c r="AF16" s="74"/>
    </row>
    <row r="17" spans="1:32" s="59" customFormat="1" ht="20.25" customHeight="1" thickBot="1" x14ac:dyDescent="0.4">
      <c r="A17" s="136" t="s">
        <v>74</v>
      </c>
      <c r="B17" s="137"/>
      <c r="C17" s="138"/>
      <c r="D17" s="86">
        <v>0.18</v>
      </c>
      <c r="E17" s="83">
        <f>E16*D17</f>
        <v>2702.3399999999997</v>
      </c>
      <c r="L17" s="72">
        <v>900000</v>
      </c>
      <c r="M17" s="81">
        <v>5666</v>
      </c>
      <c r="N17" s="81">
        <v>8882</v>
      </c>
      <c r="O17" s="81">
        <v>12785</v>
      </c>
      <c r="P17" s="81">
        <v>20694</v>
      </c>
      <c r="Q17" s="81">
        <v>29333</v>
      </c>
      <c r="R17" s="81">
        <v>43296</v>
      </c>
      <c r="S17" s="81">
        <v>51117</v>
      </c>
      <c r="T17" s="81">
        <v>58777</v>
      </c>
      <c r="W17" s="76"/>
      <c r="X17" s="76"/>
      <c r="Y17" s="76"/>
      <c r="Z17" s="76"/>
      <c r="AA17" s="76"/>
      <c r="AB17" s="76"/>
      <c r="AC17" s="76"/>
      <c r="AD17" s="76"/>
      <c r="AE17" s="76"/>
      <c r="AF17" s="74"/>
    </row>
    <row r="18" spans="1:32" s="59" customFormat="1" ht="20.25" customHeight="1" thickBot="1" x14ac:dyDescent="0.4">
      <c r="A18" s="144" t="s">
        <v>75</v>
      </c>
      <c r="B18" s="145"/>
      <c r="C18" s="146"/>
      <c r="D18" s="87"/>
      <c r="E18" s="88">
        <f>SUM(E16:E17)</f>
        <v>17715.34</v>
      </c>
      <c r="L18" s="72">
        <v>1000000</v>
      </c>
      <c r="M18" s="81">
        <v>5991</v>
      </c>
      <c r="N18" s="81">
        <v>9352</v>
      </c>
      <c r="O18" s="81">
        <v>13812</v>
      </c>
      <c r="P18" s="81">
        <v>22051</v>
      </c>
      <c r="Q18" s="81">
        <v>31326</v>
      </c>
      <c r="R18" s="81">
        <v>46107</v>
      </c>
      <c r="S18" s="81">
        <v>53726</v>
      </c>
      <c r="T18" s="81">
        <v>61776</v>
      </c>
      <c r="W18" s="76"/>
      <c r="X18" s="76"/>
      <c r="Y18" s="76"/>
      <c r="Z18" s="76"/>
      <c r="AA18" s="76"/>
      <c r="AB18" s="76"/>
      <c r="AC18" s="76"/>
      <c r="AD18" s="76"/>
      <c r="AE18" s="76"/>
      <c r="AF18" s="74"/>
    </row>
    <row r="19" spans="1:32" s="59" customFormat="1" ht="20.25" customHeight="1" thickBot="1" x14ac:dyDescent="0.4">
      <c r="A19" s="130" t="s">
        <v>76</v>
      </c>
      <c r="B19" s="130"/>
      <c r="C19" s="130"/>
      <c r="D19" s="130"/>
      <c r="E19" s="130"/>
      <c r="L19" s="72">
        <v>1200000</v>
      </c>
      <c r="M19" s="81">
        <v>7202</v>
      </c>
      <c r="N19" s="81">
        <v>10932</v>
      </c>
      <c r="O19" s="81">
        <v>16480</v>
      </c>
      <c r="P19" s="81">
        <v>25328</v>
      </c>
      <c r="Q19" s="81">
        <v>36352</v>
      </c>
      <c r="R19" s="81">
        <v>52627</v>
      </c>
      <c r="S19" s="81">
        <v>59855</v>
      </c>
      <c r="T19" s="81">
        <v>68749</v>
      </c>
      <c r="W19" s="76"/>
      <c r="X19" s="76"/>
      <c r="Y19" s="76"/>
      <c r="Z19" s="76"/>
      <c r="AA19" s="76"/>
      <c r="AB19" s="76"/>
      <c r="AC19" s="76"/>
      <c r="AD19" s="76"/>
      <c r="AE19" s="76"/>
      <c r="AF19" s="74"/>
    </row>
    <row r="20" spans="1:32" ht="20.25" customHeight="1" thickBot="1" x14ac:dyDescent="0.4">
      <c r="A20" s="131" t="s">
        <v>77</v>
      </c>
      <c r="B20" s="131"/>
      <c r="C20" s="131"/>
      <c r="D20" s="131"/>
      <c r="E20" s="131"/>
      <c r="L20" s="72">
        <v>1500000</v>
      </c>
      <c r="M20" s="81">
        <v>8078</v>
      </c>
      <c r="N20" s="81">
        <v>12403</v>
      </c>
      <c r="O20" s="81">
        <v>19066</v>
      </c>
      <c r="P20" s="81">
        <v>28526</v>
      </c>
      <c r="Q20" s="81">
        <v>41268</v>
      </c>
      <c r="R20" s="81">
        <v>58973</v>
      </c>
      <c r="S20" s="81">
        <v>65620</v>
      </c>
      <c r="T20" s="81">
        <v>75376</v>
      </c>
    </row>
    <row r="21" spans="1:32" ht="20.25" customHeight="1" thickBot="1" x14ac:dyDescent="0.4">
      <c r="A21" s="130" t="s">
        <v>78</v>
      </c>
      <c r="B21" s="130"/>
      <c r="C21" s="130"/>
      <c r="D21" s="130"/>
      <c r="E21" s="130"/>
      <c r="L21" s="72">
        <v>1800000</v>
      </c>
      <c r="M21" s="81">
        <v>8937</v>
      </c>
      <c r="N21" s="81">
        <v>13839</v>
      </c>
      <c r="O21" s="81">
        <v>21397</v>
      </c>
      <c r="P21" s="81">
        <v>31534</v>
      </c>
      <c r="Q21" s="81">
        <v>45337</v>
      </c>
      <c r="R21" s="81">
        <v>64053</v>
      </c>
      <c r="S21" s="81">
        <v>70163</v>
      </c>
      <c r="T21" s="81">
        <v>80600</v>
      </c>
    </row>
    <row r="22" spans="1:32" ht="20.25" customHeight="1" thickBot="1" x14ac:dyDescent="0.4">
      <c r="A22" s="131" t="s">
        <v>79</v>
      </c>
      <c r="B22" s="131"/>
      <c r="C22" s="131"/>
      <c r="D22" s="131"/>
      <c r="E22" s="131"/>
      <c r="L22" s="72">
        <v>2000000</v>
      </c>
      <c r="M22" s="81">
        <v>9456</v>
      </c>
      <c r="N22" s="81">
        <v>14778</v>
      </c>
      <c r="O22" s="81">
        <v>22716</v>
      </c>
      <c r="P22" s="81">
        <v>33444</v>
      </c>
      <c r="Q22" s="81">
        <v>47749</v>
      </c>
      <c r="R22" s="81">
        <v>67025</v>
      </c>
      <c r="S22" s="81">
        <v>72806</v>
      </c>
      <c r="T22" s="81">
        <v>83637</v>
      </c>
    </row>
    <row r="23" spans="1:32" ht="17" thickBot="1" x14ac:dyDescent="0.4">
      <c r="A23" s="132" t="s">
        <v>80</v>
      </c>
      <c r="B23" s="133"/>
      <c r="C23" s="133"/>
      <c r="D23" s="133"/>
      <c r="E23" s="134"/>
      <c r="L23" s="72">
        <v>2500000</v>
      </c>
      <c r="M23" s="81">
        <v>12849</v>
      </c>
      <c r="N23" s="81">
        <v>18716</v>
      </c>
      <c r="O23" s="81">
        <v>27504</v>
      </c>
      <c r="P23" s="81">
        <v>39565</v>
      </c>
      <c r="Q23" s="81">
        <v>55264</v>
      </c>
      <c r="R23" s="81">
        <v>75833</v>
      </c>
      <c r="S23" s="81">
        <v>81183</v>
      </c>
      <c r="T23" s="81">
        <v>92962</v>
      </c>
    </row>
    <row r="24" spans="1:32" ht="20.25" customHeight="1" thickBot="1" x14ac:dyDescent="0.4">
      <c r="L24" s="72">
        <v>3000000</v>
      </c>
      <c r="M24" s="81">
        <v>13864</v>
      </c>
      <c r="N24" s="81">
        <v>19886</v>
      </c>
      <c r="O24" s="81">
        <v>29189</v>
      </c>
      <c r="P24" s="81">
        <v>41673</v>
      </c>
      <c r="Q24" s="81">
        <v>58845</v>
      </c>
      <c r="R24" s="81">
        <v>80075</v>
      </c>
      <c r="S24" s="81">
        <v>85031</v>
      </c>
      <c r="T24" s="81">
        <v>97481</v>
      </c>
    </row>
    <row r="25" spans="1:32" ht="20.25" customHeight="1" thickBot="1" x14ac:dyDescent="0.4">
      <c r="L25" s="72">
        <v>4000000</v>
      </c>
      <c r="M25" s="81">
        <v>14787</v>
      </c>
      <c r="N25" s="81">
        <v>21193</v>
      </c>
      <c r="O25" s="81">
        <v>31279</v>
      </c>
      <c r="P25" s="81">
        <v>44512</v>
      </c>
      <c r="Q25" s="81">
        <v>63275</v>
      </c>
      <c r="R25" s="81">
        <v>85444</v>
      </c>
      <c r="S25" s="81">
        <v>89956</v>
      </c>
      <c r="T25" s="81">
        <v>103833</v>
      </c>
    </row>
    <row r="26" spans="1:32" ht="20.25" customHeight="1" thickBot="1" x14ac:dyDescent="0.4">
      <c r="L26" s="72">
        <v>5000000</v>
      </c>
      <c r="M26" s="81">
        <v>15357</v>
      </c>
      <c r="N26" s="81">
        <v>22057</v>
      </c>
      <c r="O26" s="81">
        <v>32991</v>
      </c>
      <c r="P26" s="81">
        <v>46566</v>
      </c>
      <c r="Q26" s="81">
        <v>66184</v>
      </c>
      <c r="R26" s="81">
        <v>88853</v>
      </c>
      <c r="S26" s="81">
        <v>93101</v>
      </c>
      <c r="T26" s="81">
        <v>107943</v>
      </c>
    </row>
  </sheetData>
  <protectedRanges>
    <protectedRange sqref="D4:D10 B4:B10" name="Range1"/>
  </protectedRanges>
  <mergeCells count="17">
    <mergeCell ref="A17:C17"/>
    <mergeCell ref="A18:C18"/>
    <mergeCell ref="A1:E1"/>
    <mergeCell ref="A2:E2"/>
    <mergeCell ref="L3:T3"/>
    <mergeCell ref="A11:C11"/>
    <mergeCell ref="A12:C12"/>
    <mergeCell ref="W4:AF4"/>
    <mergeCell ref="A13:C13"/>
    <mergeCell ref="A14:C14"/>
    <mergeCell ref="A15:C15"/>
    <mergeCell ref="A16:C16"/>
    <mergeCell ref="A19:E19"/>
    <mergeCell ref="A20:E20"/>
    <mergeCell ref="A21:E21"/>
    <mergeCell ref="A22:E22"/>
    <mergeCell ref="A23:E23"/>
  </mergeCells>
  <dataValidations count="7">
    <dataValidation type="list" allowBlank="1" showInputMessage="1" showErrorMessage="1" sqref="B5:B10" xr:uid="{18A657C5-79FB-41FB-809F-BE640EFF3DE8}">
      <formula1>"0,100000,150000,200000,250000,300000,350000,400000,450000,500000, 600000,700000,800000,900000,1000000,1200000,1500000,1800000,2000000,2500000,3000000,4000000,5000000"</formula1>
    </dataValidation>
    <dataValidation type="list" allowBlank="1" showInputMessage="1" showErrorMessage="1"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23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D131059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D196595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D262131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D327667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D393203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D458739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D524275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D589811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D655347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D720883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D786419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D851955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D917491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D983027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xr:uid="{6D9D0473-907C-4613-8D97-AA18054EC87D}">
      <formula1>"0,5.50%"</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21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D131057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D196593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D262129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D327665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D393201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D458737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D524273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D589809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D655345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D720881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D786417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D851953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D917489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D983025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L983025" xr:uid="{D9837BEB-E862-4EBE-A3F3-E5DDB3B001D5}">
      <formula1>"0,10%,20%"</formula1>
    </dataValidation>
    <dataValidation type="list" allowBlank="1" showInputMessage="1" showErrorMessage="1" sqref="C4:C10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WVK4:WVK10 C65512:C65518 IY65512:IY65518 SU65512:SU65518 ACQ65512:ACQ65518 AMM65512:AMM65518 AWI65512:AWI65518 BGE65512:BGE65518 BQA65512:BQA65518 BZW65512:BZW65518 CJS65512:CJS65518 CTO65512:CTO65518 DDK65512:DDK65518 DNG65512:DNG65518 DXC65512:DXC65518 EGY65512:EGY65518 EQU65512:EQU65518 FAQ65512:FAQ65518 FKM65512:FKM65518 FUI65512:FUI65518 GEE65512:GEE65518 GOA65512:GOA65518 GXW65512:GXW65518 HHS65512:HHS65518 HRO65512:HRO65518 IBK65512:IBK65518 ILG65512:ILG65518 IVC65512:IVC65518 JEY65512:JEY65518 JOU65512:JOU65518 JYQ65512:JYQ65518 KIM65512:KIM65518 KSI65512:KSI65518 LCE65512:LCE65518 LMA65512:LMA65518 LVW65512:LVW65518 MFS65512:MFS65518 MPO65512:MPO65518 MZK65512:MZK65518 NJG65512:NJG65518 NTC65512:NTC65518 OCY65512:OCY65518 OMU65512:OMU65518 OWQ65512:OWQ65518 PGM65512:PGM65518 PQI65512:PQI65518 QAE65512:QAE65518 QKA65512:QKA65518 QTW65512:QTW65518 RDS65512:RDS65518 RNO65512:RNO65518 RXK65512:RXK65518 SHG65512:SHG65518 SRC65512:SRC65518 TAY65512:TAY65518 TKU65512:TKU65518 TUQ65512:TUQ65518 UEM65512:UEM65518 UOI65512:UOI65518 UYE65512:UYE65518 VIA65512:VIA65518 VRW65512:VRW65518 WBS65512:WBS65518 WLO65512:WLO65518 WVK65512:WVK65518 C131048:C131054 IY131048:IY131054 SU131048:SU131054 ACQ131048:ACQ131054 AMM131048:AMM131054 AWI131048:AWI131054 BGE131048:BGE131054 BQA131048:BQA131054 BZW131048:BZW131054 CJS131048:CJS131054 CTO131048:CTO131054 DDK131048:DDK131054 DNG131048:DNG131054 DXC131048:DXC131054 EGY131048:EGY131054 EQU131048:EQU131054 FAQ131048:FAQ131054 FKM131048:FKM131054 FUI131048:FUI131054 GEE131048:GEE131054 GOA131048:GOA131054 GXW131048:GXW131054 HHS131048:HHS131054 HRO131048:HRO131054 IBK131048:IBK131054 ILG131048:ILG131054 IVC131048:IVC131054 JEY131048:JEY131054 JOU131048:JOU131054 JYQ131048:JYQ131054 KIM131048:KIM131054 KSI131048:KSI131054 LCE131048:LCE131054 LMA131048:LMA131054 LVW131048:LVW131054 MFS131048:MFS131054 MPO131048:MPO131054 MZK131048:MZK131054 NJG131048:NJG131054 NTC131048:NTC131054 OCY131048:OCY131054 OMU131048:OMU131054 OWQ131048:OWQ131054 PGM131048:PGM131054 PQI131048:PQI131054 QAE131048:QAE131054 QKA131048:QKA131054 QTW131048:QTW131054 RDS131048:RDS131054 RNO131048:RNO131054 RXK131048:RXK131054 SHG131048:SHG131054 SRC131048:SRC131054 TAY131048:TAY131054 TKU131048:TKU131054 TUQ131048:TUQ131054 UEM131048:UEM131054 UOI131048:UOI131054 UYE131048:UYE131054 VIA131048:VIA131054 VRW131048:VRW131054 WBS131048:WBS131054 WLO131048:WLO131054 WVK131048:WVK131054 C196584:C196590 IY196584:IY196590 SU196584:SU196590 ACQ196584:ACQ196590 AMM196584:AMM196590 AWI196584:AWI196590 BGE196584:BGE196590 BQA196584:BQA196590 BZW196584:BZW196590 CJS196584:CJS196590 CTO196584:CTO196590 DDK196584:DDK196590 DNG196584:DNG196590 DXC196584:DXC196590 EGY196584:EGY196590 EQU196584:EQU196590 FAQ196584:FAQ196590 FKM196584:FKM196590 FUI196584:FUI196590 GEE196584:GEE196590 GOA196584:GOA196590 GXW196584:GXW196590 HHS196584:HHS196590 HRO196584:HRO196590 IBK196584:IBK196590 ILG196584:ILG196590 IVC196584:IVC196590 JEY196584:JEY196590 JOU196584:JOU196590 JYQ196584:JYQ196590 KIM196584:KIM196590 KSI196584:KSI196590 LCE196584:LCE196590 LMA196584:LMA196590 LVW196584:LVW196590 MFS196584:MFS196590 MPO196584:MPO196590 MZK196584:MZK196590 NJG196584:NJG196590 NTC196584:NTC196590 OCY196584:OCY196590 OMU196584:OMU196590 OWQ196584:OWQ196590 PGM196584:PGM196590 PQI196584:PQI196590 QAE196584:QAE196590 QKA196584:QKA196590 QTW196584:QTW196590 RDS196584:RDS196590 RNO196584:RNO196590 RXK196584:RXK196590 SHG196584:SHG196590 SRC196584:SRC196590 TAY196584:TAY196590 TKU196584:TKU196590 TUQ196584:TUQ196590 UEM196584:UEM196590 UOI196584:UOI196590 UYE196584:UYE196590 VIA196584:VIA196590 VRW196584:VRW196590 WBS196584:WBS196590 WLO196584:WLO196590 WVK196584:WVK196590 C262120:C262126 IY262120:IY262126 SU262120:SU262126 ACQ262120:ACQ262126 AMM262120:AMM262126 AWI262120:AWI262126 BGE262120:BGE262126 BQA262120:BQA262126 BZW262120:BZW262126 CJS262120:CJS262126 CTO262120:CTO262126 DDK262120:DDK262126 DNG262120:DNG262126 DXC262120:DXC262126 EGY262120:EGY262126 EQU262120:EQU262126 FAQ262120:FAQ262126 FKM262120:FKM262126 FUI262120:FUI262126 GEE262120:GEE262126 GOA262120:GOA262126 GXW262120:GXW262126 HHS262120:HHS262126 HRO262120:HRO262126 IBK262120:IBK262126 ILG262120:ILG262126 IVC262120:IVC262126 JEY262120:JEY262126 JOU262120:JOU262126 JYQ262120:JYQ262126 KIM262120:KIM262126 KSI262120:KSI262126 LCE262120:LCE262126 LMA262120:LMA262126 LVW262120:LVW262126 MFS262120:MFS262126 MPO262120:MPO262126 MZK262120:MZK262126 NJG262120:NJG262126 NTC262120:NTC262126 OCY262120:OCY262126 OMU262120:OMU262126 OWQ262120:OWQ262126 PGM262120:PGM262126 PQI262120:PQI262126 QAE262120:QAE262126 QKA262120:QKA262126 QTW262120:QTW262126 RDS262120:RDS262126 RNO262120:RNO262126 RXK262120:RXK262126 SHG262120:SHG262126 SRC262120:SRC262126 TAY262120:TAY262126 TKU262120:TKU262126 TUQ262120:TUQ262126 UEM262120:UEM262126 UOI262120:UOI262126 UYE262120:UYE262126 VIA262120:VIA262126 VRW262120:VRW262126 WBS262120:WBS262126 WLO262120:WLO262126 WVK262120:WVK262126 C327656:C327662 IY327656:IY327662 SU327656:SU327662 ACQ327656:ACQ327662 AMM327656:AMM327662 AWI327656:AWI327662 BGE327656:BGE327662 BQA327656:BQA327662 BZW327656:BZW327662 CJS327656:CJS327662 CTO327656:CTO327662 DDK327656:DDK327662 DNG327656:DNG327662 DXC327656:DXC327662 EGY327656:EGY327662 EQU327656:EQU327662 FAQ327656:FAQ327662 FKM327656:FKM327662 FUI327656:FUI327662 GEE327656:GEE327662 GOA327656:GOA327662 GXW327656:GXW327662 HHS327656:HHS327662 HRO327656:HRO327662 IBK327656:IBK327662 ILG327656:ILG327662 IVC327656:IVC327662 JEY327656:JEY327662 JOU327656:JOU327662 JYQ327656:JYQ327662 KIM327656:KIM327662 KSI327656:KSI327662 LCE327656:LCE327662 LMA327656:LMA327662 LVW327656:LVW327662 MFS327656:MFS327662 MPO327656:MPO327662 MZK327656:MZK327662 NJG327656:NJG327662 NTC327656:NTC327662 OCY327656:OCY327662 OMU327656:OMU327662 OWQ327656:OWQ327662 PGM327656:PGM327662 PQI327656:PQI327662 QAE327656:QAE327662 QKA327656:QKA327662 QTW327656:QTW327662 RDS327656:RDS327662 RNO327656:RNO327662 RXK327656:RXK327662 SHG327656:SHG327662 SRC327656:SRC327662 TAY327656:TAY327662 TKU327656:TKU327662 TUQ327656:TUQ327662 UEM327656:UEM327662 UOI327656:UOI327662 UYE327656:UYE327662 VIA327656:VIA327662 VRW327656:VRW327662 WBS327656:WBS327662 WLO327656:WLO327662 WVK327656:WVK327662 C393192:C393198 IY393192:IY393198 SU393192:SU393198 ACQ393192:ACQ393198 AMM393192:AMM393198 AWI393192:AWI393198 BGE393192:BGE393198 BQA393192:BQA393198 BZW393192:BZW393198 CJS393192:CJS393198 CTO393192:CTO393198 DDK393192:DDK393198 DNG393192:DNG393198 DXC393192:DXC393198 EGY393192:EGY393198 EQU393192:EQU393198 FAQ393192:FAQ393198 FKM393192:FKM393198 FUI393192:FUI393198 GEE393192:GEE393198 GOA393192:GOA393198 GXW393192:GXW393198 HHS393192:HHS393198 HRO393192:HRO393198 IBK393192:IBK393198 ILG393192:ILG393198 IVC393192:IVC393198 JEY393192:JEY393198 JOU393192:JOU393198 JYQ393192:JYQ393198 KIM393192:KIM393198 KSI393192:KSI393198 LCE393192:LCE393198 LMA393192:LMA393198 LVW393192:LVW393198 MFS393192:MFS393198 MPO393192:MPO393198 MZK393192:MZK393198 NJG393192:NJG393198 NTC393192:NTC393198 OCY393192:OCY393198 OMU393192:OMU393198 OWQ393192:OWQ393198 PGM393192:PGM393198 PQI393192:PQI393198 QAE393192:QAE393198 QKA393192:QKA393198 QTW393192:QTW393198 RDS393192:RDS393198 RNO393192:RNO393198 RXK393192:RXK393198 SHG393192:SHG393198 SRC393192:SRC393198 TAY393192:TAY393198 TKU393192:TKU393198 TUQ393192:TUQ393198 UEM393192:UEM393198 UOI393192:UOI393198 UYE393192:UYE393198 VIA393192:VIA393198 VRW393192:VRW393198 WBS393192:WBS393198 WLO393192:WLO393198 WVK393192:WVK393198 C458728:C458734 IY458728:IY458734 SU458728:SU458734 ACQ458728:ACQ458734 AMM458728:AMM458734 AWI458728:AWI458734 BGE458728:BGE458734 BQA458728:BQA458734 BZW458728:BZW458734 CJS458728:CJS458734 CTO458728:CTO458734 DDK458728:DDK458734 DNG458728:DNG458734 DXC458728:DXC458734 EGY458728:EGY458734 EQU458728:EQU458734 FAQ458728:FAQ458734 FKM458728:FKM458734 FUI458728:FUI458734 GEE458728:GEE458734 GOA458728:GOA458734 GXW458728:GXW458734 HHS458728:HHS458734 HRO458728:HRO458734 IBK458728:IBK458734 ILG458728:ILG458734 IVC458728:IVC458734 JEY458728:JEY458734 JOU458728:JOU458734 JYQ458728:JYQ458734 KIM458728:KIM458734 KSI458728:KSI458734 LCE458728:LCE458734 LMA458728:LMA458734 LVW458728:LVW458734 MFS458728:MFS458734 MPO458728:MPO458734 MZK458728:MZK458734 NJG458728:NJG458734 NTC458728:NTC458734 OCY458728:OCY458734 OMU458728:OMU458734 OWQ458728:OWQ458734 PGM458728:PGM458734 PQI458728:PQI458734 QAE458728:QAE458734 QKA458728:QKA458734 QTW458728:QTW458734 RDS458728:RDS458734 RNO458728:RNO458734 RXK458728:RXK458734 SHG458728:SHG458734 SRC458728:SRC458734 TAY458728:TAY458734 TKU458728:TKU458734 TUQ458728:TUQ458734 UEM458728:UEM458734 UOI458728:UOI458734 UYE458728:UYE458734 VIA458728:VIA458734 VRW458728:VRW458734 WBS458728:WBS458734 WLO458728:WLO458734 WVK458728:WVK458734 C524264:C524270 IY524264:IY524270 SU524264:SU524270 ACQ524264:ACQ524270 AMM524264:AMM524270 AWI524264:AWI524270 BGE524264:BGE524270 BQA524264:BQA524270 BZW524264:BZW524270 CJS524264:CJS524270 CTO524264:CTO524270 DDK524264:DDK524270 DNG524264:DNG524270 DXC524264:DXC524270 EGY524264:EGY524270 EQU524264:EQU524270 FAQ524264:FAQ524270 FKM524264:FKM524270 FUI524264:FUI524270 GEE524264:GEE524270 GOA524264:GOA524270 GXW524264:GXW524270 HHS524264:HHS524270 HRO524264:HRO524270 IBK524264:IBK524270 ILG524264:ILG524270 IVC524264:IVC524270 JEY524264:JEY524270 JOU524264:JOU524270 JYQ524264:JYQ524270 KIM524264:KIM524270 KSI524264:KSI524270 LCE524264:LCE524270 LMA524264:LMA524270 LVW524264:LVW524270 MFS524264:MFS524270 MPO524264:MPO524270 MZK524264:MZK524270 NJG524264:NJG524270 NTC524264:NTC524270 OCY524264:OCY524270 OMU524264:OMU524270 OWQ524264:OWQ524270 PGM524264:PGM524270 PQI524264:PQI524270 QAE524264:QAE524270 QKA524264:QKA524270 QTW524264:QTW524270 RDS524264:RDS524270 RNO524264:RNO524270 RXK524264:RXK524270 SHG524264:SHG524270 SRC524264:SRC524270 TAY524264:TAY524270 TKU524264:TKU524270 TUQ524264:TUQ524270 UEM524264:UEM524270 UOI524264:UOI524270 UYE524264:UYE524270 VIA524264:VIA524270 VRW524264:VRW524270 WBS524264:WBS524270 WLO524264:WLO524270 WVK524264:WVK524270 C589800:C589806 IY589800:IY589806 SU589800:SU589806 ACQ589800:ACQ589806 AMM589800:AMM589806 AWI589800:AWI589806 BGE589800:BGE589806 BQA589800:BQA589806 BZW589800:BZW589806 CJS589800:CJS589806 CTO589800:CTO589806 DDK589800:DDK589806 DNG589800:DNG589806 DXC589800:DXC589806 EGY589800:EGY589806 EQU589800:EQU589806 FAQ589800:FAQ589806 FKM589800:FKM589806 FUI589800:FUI589806 GEE589800:GEE589806 GOA589800:GOA589806 GXW589800:GXW589806 HHS589800:HHS589806 HRO589800:HRO589806 IBK589800:IBK589806 ILG589800:ILG589806 IVC589800:IVC589806 JEY589800:JEY589806 JOU589800:JOU589806 JYQ589800:JYQ589806 KIM589800:KIM589806 KSI589800:KSI589806 LCE589800:LCE589806 LMA589800:LMA589806 LVW589800:LVW589806 MFS589800:MFS589806 MPO589800:MPO589806 MZK589800:MZK589806 NJG589800:NJG589806 NTC589800:NTC589806 OCY589800:OCY589806 OMU589800:OMU589806 OWQ589800:OWQ589806 PGM589800:PGM589806 PQI589800:PQI589806 QAE589800:QAE589806 QKA589800:QKA589806 QTW589800:QTW589806 RDS589800:RDS589806 RNO589800:RNO589806 RXK589800:RXK589806 SHG589800:SHG589806 SRC589800:SRC589806 TAY589800:TAY589806 TKU589800:TKU589806 TUQ589800:TUQ589806 UEM589800:UEM589806 UOI589800:UOI589806 UYE589800:UYE589806 VIA589800:VIA589806 VRW589800:VRW589806 WBS589800:WBS589806 WLO589800:WLO589806 WVK589800:WVK589806 C655336:C655342 IY655336:IY655342 SU655336:SU655342 ACQ655336:ACQ655342 AMM655336:AMM655342 AWI655336:AWI655342 BGE655336:BGE655342 BQA655336:BQA655342 BZW655336:BZW655342 CJS655336:CJS655342 CTO655336:CTO655342 DDK655336:DDK655342 DNG655336:DNG655342 DXC655336:DXC655342 EGY655336:EGY655342 EQU655336:EQU655342 FAQ655336:FAQ655342 FKM655336:FKM655342 FUI655336:FUI655342 GEE655336:GEE655342 GOA655336:GOA655342 GXW655336:GXW655342 HHS655336:HHS655342 HRO655336:HRO655342 IBK655336:IBK655342 ILG655336:ILG655342 IVC655336:IVC655342 JEY655336:JEY655342 JOU655336:JOU655342 JYQ655336:JYQ655342 KIM655336:KIM655342 KSI655336:KSI655342 LCE655336:LCE655342 LMA655336:LMA655342 LVW655336:LVW655342 MFS655336:MFS655342 MPO655336:MPO655342 MZK655336:MZK655342 NJG655336:NJG655342 NTC655336:NTC655342 OCY655336:OCY655342 OMU655336:OMU655342 OWQ655336:OWQ655342 PGM655336:PGM655342 PQI655336:PQI655342 QAE655336:QAE655342 QKA655336:QKA655342 QTW655336:QTW655342 RDS655336:RDS655342 RNO655336:RNO655342 RXK655336:RXK655342 SHG655336:SHG655342 SRC655336:SRC655342 TAY655336:TAY655342 TKU655336:TKU655342 TUQ655336:TUQ655342 UEM655336:UEM655342 UOI655336:UOI655342 UYE655336:UYE655342 VIA655336:VIA655342 VRW655336:VRW655342 WBS655336:WBS655342 WLO655336:WLO655342 WVK655336:WVK655342 C720872:C720878 IY720872:IY720878 SU720872:SU720878 ACQ720872:ACQ720878 AMM720872:AMM720878 AWI720872:AWI720878 BGE720872:BGE720878 BQA720872:BQA720878 BZW720872:BZW720878 CJS720872:CJS720878 CTO720872:CTO720878 DDK720872:DDK720878 DNG720872:DNG720878 DXC720872:DXC720878 EGY720872:EGY720878 EQU720872:EQU720878 FAQ720872:FAQ720878 FKM720872:FKM720878 FUI720872:FUI720878 GEE720872:GEE720878 GOA720872:GOA720878 GXW720872:GXW720878 HHS720872:HHS720878 HRO720872:HRO720878 IBK720872:IBK720878 ILG720872:ILG720878 IVC720872:IVC720878 JEY720872:JEY720878 JOU720872:JOU720878 JYQ720872:JYQ720878 KIM720872:KIM720878 KSI720872:KSI720878 LCE720872:LCE720878 LMA720872:LMA720878 LVW720872:LVW720878 MFS720872:MFS720878 MPO720872:MPO720878 MZK720872:MZK720878 NJG720872:NJG720878 NTC720872:NTC720878 OCY720872:OCY720878 OMU720872:OMU720878 OWQ720872:OWQ720878 PGM720872:PGM720878 PQI720872:PQI720878 QAE720872:QAE720878 QKA720872:QKA720878 QTW720872:QTW720878 RDS720872:RDS720878 RNO720872:RNO720878 RXK720872:RXK720878 SHG720872:SHG720878 SRC720872:SRC720878 TAY720872:TAY720878 TKU720872:TKU720878 TUQ720872:TUQ720878 UEM720872:UEM720878 UOI720872:UOI720878 UYE720872:UYE720878 VIA720872:VIA720878 VRW720872:VRW720878 WBS720872:WBS720878 WLO720872:WLO720878 WVK720872:WVK720878 C786408:C786414 IY786408:IY786414 SU786408:SU786414 ACQ786408:ACQ786414 AMM786408:AMM786414 AWI786408:AWI786414 BGE786408:BGE786414 BQA786408:BQA786414 BZW786408:BZW786414 CJS786408:CJS786414 CTO786408:CTO786414 DDK786408:DDK786414 DNG786408:DNG786414 DXC786408:DXC786414 EGY786408:EGY786414 EQU786408:EQU786414 FAQ786408:FAQ786414 FKM786408:FKM786414 FUI786408:FUI786414 GEE786408:GEE786414 GOA786408:GOA786414 GXW786408:GXW786414 HHS786408:HHS786414 HRO786408:HRO786414 IBK786408:IBK786414 ILG786408:ILG786414 IVC786408:IVC786414 JEY786408:JEY786414 JOU786408:JOU786414 JYQ786408:JYQ786414 KIM786408:KIM786414 KSI786408:KSI786414 LCE786408:LCE786414 LMA786408:LMA786414 LVW786408:LVW786414 MFS786408:MFS786414 MPO786408:MPO786414 MZK786408:MZK786414 NJG786408:NJG786414 NTC786408:NTC786414 OCY786408:OCY786414 OMU786408:OMU786414 OWQ786408:OWQ786414 PGM786408:PGM786414 PQI786408:PQI786414 QAE786408:QAE786414 QKA786408:QKA786414 QTW786408:QTW786414 RDS786408:RDS786414 RNO786408:RNO786414 RXK786408:RXK786414 SHG786408:SHG786414 SRC786408:SRC786414 TAY786408:TAY786414 TKU786408:TKU786414 TUQ786408:TUQ786414 UEM786408:UEM786414 UOI786408:UOI786414 UYE786408:UYE786414 VIA786408:VIA786414 VRW786408:VRW786414 WBS786408:WBS786414 WLO786408:WLO786414 WVK786408:WVK786414 C851944:C851950 IY851944:IY851950 SU851944:SU851950 ACQ851944:ACQ851950 AMM851944:AMM851950 AWI851944:AWI851950 BGE851944:BGE851950 BQA851944:BQA851950 BZW851944:BZW851950 CJS851944:CJS851950 CTO851944:CTO851950 DDK851944:DDK851950 DNG851944:DNG851950 DXC851944:DXC851950 EGY851944:EGY851950 EQU851944:EQU851950 FAQ851944:FAQ851950 FKM851944:FKM851950 FUI851944:FUI851950 GEE851944:GEE851950 GOA851944:GOA851950 GXW851944:GXW851950 HHS851944:HHS851950 HRO851944:HRO851950 IBK851944:IBK851950 ILG851944:ILG851950 IVC851944:IVC851950 JEY851944:JEY851950 JOU851944:JOU851950 JYQ851944:JYQ851950 KIM851944:KIM851950 KSI851944:KSI851950 LCE851944:LCE851950 LMA851944:LMA851950 LVW851944:LVW851950 MFS851944:MFS851950 MPO851944:MPO851950 MZK851944:MZK851950 NJG851944:NJG851950 NTC851944:NTC851950 OCY851944:OCY851950 OMU851944:OMU851950 OWQ851944:OWQ851950 PGM851944:PGM851950 PQI851944:PQI851950 QAE851944:QAE851950 QKA851944:QKA851950 QTW851944:QTW851950 RDS851944:RDS851950 RNO851944:RNO851950 RXK851944:RXK851950 SHG851944:SHG851950 SRC851944:SRC851950 TAY851944:TAY851950 TKU851944:TKU851950 TUQ851944:TUQ851950 UEM851944:UEM851950 UOI851944:UOI851950 UYE851944:UYE851950 VIA851944:VIA851950 VRW851944:VRW851950 WBS851944:WBS851950 WLO851944:WLO851950 WVK851944:WVK851950 C917480:C917486 IY917480:IY917486 SU917480:SU917486 ACQ917480:ACQ917486 AMM917480:AMM917486 AWI917480:AWI917486 BGE917480:BGE917486 BQA917480:BQA917486 BZW917480:BZW917486 CJS917480:CJS917486 CTO917480:CTO917486 DDK917480:DDK917486 DNG917480:DNG917486 DXC917480:DXC917486 EGY917480:EGY917486 EQU917480:EQU917486 FAQ917480:FAQ917486 FKM917480:FKM917486 FUI917480:FUI917486 GEE917480:GEE917486 GOA917480:GOA917486 GXW917480:GXW917486 HHS917480:HHS917486 HRO917480:HRO917486 IBK917480:IBK917486 ILG917480:ILG917486 IVC917480:IVC917486 JEY917480:JEY917486 JOU917480:JOU917486 JYQ917480:JYQ917486 KIM917480:KIM917486 KSI917480:KSI917486 LCE917480:LCE917486 LMA917480:LMA917486 LVW917480:LVW917486 MFS917480:MFS917486 MPO917480:MPO917486 MZK917480:MZK917486 NJG917480:NJG917486 NTC917480:NTC917486 OCY917480:OCY917486 OMU917480:OMU917486 OWQ917480:OWQ917486 PGM917480:PGM917486 PQI917480:PQI917486 QAE917480:QAE917486 QKA917480:QKA917486 QTW917480:QTW917486 RDS917480:RDS917486 RNO917480:RNO917486 RXK917480:RXK917486 SHG917480:SHG917486 SRC917480:SRC917486 TAY917480:TAY917486 TKU917480:TKU917486 TUQ917480:TUQ917486 UEM917480:UEM917486 UOI917480:UOI917486 UYE917480:UYE917486 VIA917480:VIA917486 VRW917480:VRW917486 WBS917480:WBS917486 WLO917480:WLO917486 WVK917480:WVK917486 C983016:C983022 IY983016:IY983022 SU983016:SU983022 ACQ983016:ACQ983022 AMM983016:AMM983022 AWI983016:AWI983022 BGE983016:BGE983022 BQA983016:BQA983022 BZW983016:BZW983022 CJS983016:CJS983022 CTO983016:CTO983022 DDK983016:DDK983022 DNG983016:DNG983022 DXC983016:DXC983022 EGY983016:EGY983022 EQU983016:EQU983022 FAQ983016:FAQ983022 FKM983016:FKM983022 FUI983016:FUI983022 GEE983016:GEE983022 GOA983016:GOA983022 GXW983016:GXW983022 HHS983016:HHS983022 HRO983016:HRO983022 IBK983016:IBK983022 ILG983016:ILG983022 IVC983016:IVC983022 JEY983016:JEY983022 JOU983016:JOU983022 JYQ983016:JYQ983022 KIM983016:KIM983022 KSI983016:KSI983022 LCE983016:LCE983022 LMA983016:LMA983022 LVW983016:LVW983022 MFS983016:MFS983022 MPO983016:MPO983022 MZK983016:MZK983022 NJG983016:NJG983022 NTC983016:NTC983022 OCY983016:OCY983022 OMU983016:OMU983022 OWQ983016:OWQ983022 PGM983016:PGM983022 PQI983016:PQI983022 QAE983016:QAE983022 QKA983016:QKA983022 QTW983016:QTW983022 RDS983016:RDS983022 RNO983016:RNO983022 RXK983016:RXK983022 SHG983016:SHG983022 SRC983016:SRC983022 TAY983016:TAY983022 TKU983016:TKU983022 TUQ983016:TUQ983022 UEM983016:UEM983022 UOI983016:UOI983022 UYE983016:UYE983022 VIA983016:VIA983022 VRW983016:VRW983022 WBS983016:WBS983022 WLO983016:WLO983022 WVK983016:WVK983022" xr:uid="{B38C7C13-7AD0-4911-8FD9-6CA0F6EEFA90}">
      <formula1>"0,200000,400000,600000,800000,1000000"</formula1>
    </dataValidation>
    <dataValidation type="list" allowBlank="1" showInputMessage="1" showErrorMessage="1" sqref="WVJ983016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B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B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B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B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B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B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B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B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B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B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B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B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B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B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xr:uid="{270AA6CF-F22E-4767-AF39-C54213E9C679}">
      <formula1>$L$6:$L$18</formula1>
    </dataValidation>
    <dataValidation type="list" allowBlank="1" showInputMessage="1" showErrorMessage="1" sqref="WVJ983017:WVJ983022 IX5:IX10 ST5:ST10 ACP5:ACP10 AML5:AML10 AWH5:AWH10 BGD5:BGD10 BPZ5:BPZ10 BZV5:BZV10 CJR5:CJR10 CTN5:CTN10 DDJ5:DDJ10 DNF5:DNF10 DXB5:DXB10 EGX5:EGX10 EQT5:EQT10 FAP5:FAP10 FKL5:FKL10 FUH5:FUH10 GED5:GED10 GNZ5:GNZ10 GXV5:GXV10 HHR5:HHR10 HRN5:HRN10 IBJ5:IBJ10 ILF5:ILF10 IVB5:IVB10 JEX5:JEX10 JOT5:JOT10 JYP5:JYP10 KIL5:KIL10 KSH5:KSH10 LCD5:LCD10 LLZ5:LLZ10 LVV5:LVV10 MFR5:MFR10 MPN5:MPN10 MZJ5:MZJ10 NJF5:NJF10 NTB5:NTB10 OCX5:OCX10 OMT5:OMT10 OWP5:OWP10 PGL5:PGL10 PQH5:PQH10 QAD5:QAD10 QJZ5:QJZ10 QTV5:QTV10 RDR5:RDR10 RNN5:RNN10 RXJ5:RXJ10 SHF5:SHF10 SRB5:SRB10 TAX5:TAX10 TKT5:TKT10 TUP5:TUP10 UEL5:UEL10 UOH5:UOH10 UYD5:UYD10 VHZ5:VHZ10 VRV5:VRV10 WBR5:WBR10 WLN5:WLN10 WVJ5:WVJ10 B65513:B65518 IX65513:IX65518 ST65513:ST65518 ACP65513:ACP65518 AML65513:AML65518 AWH65513:AWH65518 BGD65513:BGD65518 BPZ65513:BPZ65518 BZV65513:BZV65518 CJR65513:CJR65518 CTN65513:CTN65518 DDJ65513:DDJ65518 DNF65513:DNF65518 DXB65513:DXB65518 EGX65513:EGX65518 EQT65513:EQT65518 FAP65513:FAP65518 FKL65513:FKL65518 FUH65513:FUH65518 GED65513:GED65518 GNZ65513:GNZ65518 GXV65513:GXV65518 HHR65513:HHR65518 HRN65513:HRN65518 IBJ65513:IBJ65518 ILF65513:ILF65518 IVB65513:IVB65518 JEX65513:JEX65518 JOT65513:JOT65518 JYP65513:JYP65518 KIL65513:KIL65518 KSH65513:KSH65518 LCD65513:LCD65518 LLZ65513:LLZ65518 LVV65513:LVV65518 MFR65513:MFR65518 MPN65513:MPN65518 MZJ65513:MZJ65518 NJF65513:NJF65518 NTB65513:NTB65518 OCX65513:OCX65518 OMT65513:OMT65518 OWP65513:OWP65518 PGL65513:PGL65518 PQH65513:PQH65518 QAD65513:QAD65518 QJZ65513:QJZ65518 QTV65513:QTV65518 RDR65513:RDR65518 RNN65513:RNN65518 RXJ65513:RXJ65518 SHF65513:SHF65518 SRB65513:SRB65518 TAX65513:TAX65518 TKT65513:TKT65518 TUP65513:TUP65518 UEL65513:UEL65518 UOH65513:UOH65518 UYD65513:UYD65518 VHZ65513:VHZ65518 VRV65513:VRV65518 WBR65513:WBR65518 WLN65513:WLN65518 WVJ65513:WVJ65518 B131049:B131054 IX131049:IX131054 ST131049:ST131054 ACP131049:ACP131054 AML131049:AML131054 AWH131049:AWH131054 BGD131049:BGD131054 BPZ131049:BPZ131054 BZV131049:BZV131054 CJR131049:CJR131054 CTN131049:CTN131054 DDJ131049:DDJ131054 DNF131049:DNF131054 DXB131049:DXB131054 EGX131049:EGX131054 EQT131049:EQT131054 FAP131049:FAP131054 FKL131049:FKL131054 FUH131049:FUH131054 GED131049:GED131054 GNZ131049:GNZ131054 GXV131049:GXV131054 HHR131049:HHR131054 HRN131049:HRN131054 IBJ131049:IBJ131054 ILF131049:ILF131054 IVB131049:IVB131054 JEX131049:JEX131054 JOT131049:JOT131054 JYP131049:JYP131054 KIL131049:KIL131054 KSH131049:KSH131054 LCD131049:LCD131054 LLZ131049:LLZ131054 LVV131049:LVV131054 MFR131049:MFR131054 MPN131049:MPN131054 MZJ131049:MZJ131054 NJF131049:NJF131054 NTB131049:NTB131054 OCX131049:OCX131054 OMT131049:OMT131054 OWP131049:OWP131054 PGL131049:PGL131054 PQH131049:PQH131054 QAD131049:QAD131054 QJZ131049:QJZ131054 QTV131049:QTV131054 RDR131049:RDR131054 RNN131049:RNN131054 RXJ131049:RXJ131054 SHF131049:SHF131054 SRB131049:SRB131054 TAX131049:TAX131054 TKT131049:TKT131054 TUP131049:TUP131054 UEL131049:UEL131054 UOH131049:UOH131054 UYD131049:UYD131054 VHZ131049:VHZ131054 VRV131049:VRV131054 WBR131049:WBR131054 WLN131049:WLN131054 WVJ131049:WVJ131054 B196585:B196590 IX196585:IX196590 ST196585:ST196590 ACP196585:ACP196590 AML196585:AML196590 AWH196585:AWH196590 BGD196585:BGD196590 BPZ196585:BPZ196590 BZV196585:BZV196590 CJR196585:CJR196590 CTN196585:CTN196590 DDJ196585:DDJ196590 DNF196585:DNF196590 DXB196585:DXB196590 EGX196585:EGX196590 EQT196585:EQT196590 FAP196585:FAP196590 FKL196585:FKL196590 FUH196585:FUH196590 GED196585:GED196590 GNZ196585:GNZ196590 GXV196585:GXV196590 HHR196585:HHR196590 HRN196585:HRN196590 IBJ196585:IBJ196590 ILF196585:ILF196590 IVB196585:IVB196590 JEX196585:JEX196590 JOT196585:JOT196590 JYP196585:JYP196590 KIL196585:KIL196590 KSH196585:KSH196590 LCD196585:LCD196590 LLZ196585:LLZ196590 LVV196585:LVV196590 MFR196585:MFR196590 MPN196585:MPN196590 MZJ196585:MZJ196590 NJF196585:NJF196590 NTB196585:NTB196590 OCX196585:OCX196590 OMT196585:OMT196590 OWP196585:OWP196590 PGL196585:PGL196590 PQH196585:PQH196590 QAD196585:QAD196590 QJZ196585:QJZ196590 QTV196585:QTV196590 RDR196585:RDR196590 RNN196585:RNN196590 RXJ196585:RXJ196590 SHF196585:SHF196590 SRB196585:SRB196590 TAX196585:TAX196590 TKT196585:TKT196590 TUP196585:TUP196590 UEL196585:UEL196590 UOH196585:UOH196590 UYD196585:UYD196590 VHZ196585:VHZ196590 VRV196585:VRV196590 WBR196585:WBR196590 WLN196585:WLN196590 WVJ196585:WVJ196590 B262121:B262126 IX262121:IX262126 ST262121:ST262126 ACP262121:ACP262126 AML262121:AML262126 AWH262121:AWH262126 BGD262121:BGD262126 BPZ262121:BPZ262126 BZV262121:BZV262126 CJR262121:CJR262126 CTN262121:CTN262126 DDJ262121:DDJ262126 DNF262121:DNF262126 DXB262121:DXB262126 EGX262121:EGX262126 EQT262121:EQT262126 FAP262121:FAP262126 FKL262121:FKL262126 FUH262121:FUH262126 GED262121:GED262126 GNZ262121:GNZ262126 GXV262121:GXV262126 HHR262121:HHR262126 HRN262121:HRN262126 IBJ262121:IBJ262126 ILF262121:ILF262126 IVB262121:IVB262126 JEX262121:JEX262126 JOT262121:JOT262126 JYP262121:JYP262126 KIL262121:KIL262126 KSH262121:KSH262126 LCD262121:LCD262126 LLZ262121:LLZ262126 LVV262121:LVV262126 MFR262121:MFR262126 MPN262121:MPN262126 MZJ262121:MZJ262126 NJF262121:NJF262126 NTB262121:NTB262126 OCX262121:OCX262126 OMT262121:OMT262126 OWP262121:OWP262126 PGL262121:PGL262126 PQH262121:PQH262126 QAD262121:QAD262126 QJZ262121:QJZ262126 QTV262121:QTV262126 RDR262121:RDR262126 RNN262121:RNN262126 RXJ262121:RXJ262126 SHF262121:SHF262126 SRB262121:SRB262126 TAX262121:TAX262126 TKT262121:TKT262126 TUP262121:TUP262126 UEL262121:UEL262126 UOH262121:UOH262126 UYD262121:UYD262126 VHZ262121:VHZ262126 VRV262121:VRV262126 WBR262121:WBR262126 WLN262121:WLN262126 WVJ262121:WVJ262126 B327657:B327662 IX327657:IX327662 ST327657:ST327662 ACP327657:ACP327662 AML327657:AML327662 AWH327657:AWH327662 BGD327657:BGD327662 BPZ327657:BPZ327662 BZV327657:BZV327662 CJR327657:CJR327662 CTN327657:CTN327662 DDJ327657:DDJ327662 DNF327657:DNF327662 DXB327657:DXB327662 EGX327657:EGX327662 EQT327657:EQT327662 FAP327657:FAP327662 FKL327657:FKL327662 FUH327657:FUH327662 GED327657:GED327662 GNZ327657:GNZ327662 GXV327657:GXV327662 HHR327657:HHR327662 HRN327657:HRN327662 IBJ327657:IBJ327662 ILF327657:ILF327662 IVB327657:IVB327662 JEX327657:JEX327662 JOT327657:JOT327662 JYP327657:JYP327662 KIL327657:KIL327662 KSH327657:KSH327662 LCD327657:LCD327662 LLZ327657:LLZ327662 LVV327657:LVV327662 MFR327657:MFR327662 MPN327657:MPN327662 MZJ327657:MZJ327662 NJF327657:NJF327662 NTB327657:NTB327662 OCX327657:OCX327662 OMT327657:OMT327662 OWP327657:OWP327662 PGL327657:PGL327662 PQH327657:PQH327662 QAD327657:QAD327662 QJZ327657:QJZ327662 QTV327657:QTV327662 RDR327657:RDR327662 RNN327657:RNN327662 RXJ327657:RXJ327662 SHF327657:SHF327662 SRB327657:SRB327662 TAX327657:TAX327662 TKT327657:TKT327662 TUP327657:TUP327662 UEL327657:UEL327662 UOH327657:UOH327662 UYD327657:UYD327662 VHZ327657:VHZ327662 VRV327657:VRV327662 WBR327657:WBR327662 WLN327657:WLN327662 WVJ327657:WVJ327662 B393193:B393198 IX393193:IX393198 ST393193:ST393198 ACP393193:ACP393198 AML393193:AML393198 AWH393193:AWH393198 BGD393193:BGD393198 BPZ393193:BPZ393198 BZV393193:BZV393198 CJR393193:CJR393198 CTN393193:CTN393198 DDJ393193:DDJ393198 DNF393193:DNF393198 DXB393193:DXB393198 EGX393193:EGX393198 EQT393193:EQT393198 FAP393193:FAP393198 FKL393193:FKL393198 FUH393193:FUH393198 GED393193:GED393198 GNZ393193:GNZ393198 GXV393193:GXV393198 HHR393193:HHR393198 HRN393193:HRN393198 IBJ393193:IBJ393198 ILF393193:ILF393198 IVB393193:IVB393198 JEX393193:JEX393198 JOT393193:JOT393198 JYP393193:JYP393198 KIL393193:KIL393198 KSH393193:KSH393198 LCD393193:LCD393198 LLZ393193:LLZ393198 LVV393193:LVV393198 MFR393193:MFR393198 MPN393193:MPN393198 MZJ393193:MZJ393198 NJF393193:NJF393198 NTB393193:NTB393198 OCX393193:OCX393198 OMT393193:OMT393198 OWP393193:OWP393198 PGL393193:PGL393198 PQH393193:PQH393198 QAD393193:QAD393198 QJZ393193:QJZ393198 QTV393193:QTV393198 RDR393193:RDR393198 RNN393193:RNN393198 RXJ393193:RXJ393198 SHF393193:SHF393198 SRB393193:SRB393198 TAX393193:TAX393198 TKT393193:TKT393198 TUP393193:TUP393198 UEL393193:UEL393198 UOH393193:UOH393198 UYD393193:UYD393198 VHZ393193:VHZ393198 VRV393193:VRV393198 WBR393193:WBR393198 WLN393193:WLN393198 WVJ393193:WVJ393198 B458729:B458734 IX458729:IX458734 ST458729:ST458734 ACP458729:ACP458734 AML458729:AML458734 AWH458729:AWH458734 BGD458729:BGD458734 BPZ458729:BPZ458734 BZV458729:BZV458734 CJR458729:CJR458734 CTN458729:CTN458734 DDJ458729:DDJ458734 DNF458729:DNF458734 DXB458729:DXB458734 EGX458729:EGX458734 EQT458729:EQT458734 FAP458729:FAP458734 FKL458729:FKL458734 FUH458729:FUH458734 GED458729:GED458734 GNZ458729:GNZ458734 GXV458729:GXV458734 HHR458729:HHR458734 HRN458729:HRN458734 IBJ458729:IBJ458734 ILF458729:ILF458734 IVB458729:IVB458734 JEX458729:JEX458734 JOT458729:JOT458734 JYP458729:JYP458734 KIL458729:KIL458734 KSH458729:KSH458734 LCD458729:LCD458734 LLZ458729:LLZ458734 LVV458729:LVV458734 MFR458729:MFR458734 MPN458729:MPN458734 MZJ458729:MZJ458734 NJF458729:NJF458734 NTB458729:NTB458734 OCX458729:OCX458734 OMT458729:OMT458734 OWP458729:OWP458734 PGL458729:PGL458734 PQH458729:PQH458734 QAD458729:QAD458734 QJZ458729:QJZ458734 QTV458729:QTV458734 RDR458729:RDR458734 RNN458729:RNN458734 RXJ458729:RXJ458734 SHF458729:SHF458734 SRB458729:SRB458734 TAX458729:TAX458734 TKT458729:TKT458734 TUP458729:TUP458734 UEL458729:UEL458734 UOH458729:UOH458734 UYD458729:UYD458734 VHZ458729:VHZ458734 VRV458729:VRV458734 WBR458729:WBR458734 WLN458729:WLN458734 WVJ458729:WVJ458734 B524265:B524270 IX524265:IX524270 ST524265:ST524270 ACP524265:ACP524270 AML524265:AML524270 AWH524265:AWH524270 BGD524265:BGD524270 BPZ524265:BPZ524270 BZV524265:BZV524270 CJR524265:CJR524270 CTN524265:CTN524270 DDJ524265:DDJ524270 DNF524265:DNF524270 DXB524265:DXB524270 EGX524265:EGX524270 EQT524265:EQT524270 FAP524265:FAP524270 FKL524265:FKL524270 FUH524265:FUH524270 GED524265:GED524270 GNZ524265:GNZ524270 GXV524265:GXV524270 HHR524265:HHR524270 HRN524265:HRN524270 IBJ524265:IBJ524270 ILF524265:ILF524270 IVB524265:IVB524270 JEX524265:JEX524270 JOT524265:JOT524270 JYP524265:JYP524270 KIL524265:KIL524270 KSH524265:KSH524270 LCD524265:LCD524270 LLZ524265:LLZ524270 LVV524265:LVV524270 MFR524265:MFR524270 MPN524265:MPN524270 MZJ524265:MZJ524270 NJF524265:NJF524270 NTB524265:NTB524270 OCX524265:OCX524270 OMT524265:OMT524270 OWP524265:OWP524270 PGL524265:PGL524270 PQH524265:PQH524270 QAD524265:QAD524270 QJZ524265:QJZ524270 QTV524265:QTV524270 RDR524265:RDR524270 RNN524265:RNN524270 RXJ524265:RXJ524270 SHF524265:SHF524270 SRB524265:SRB524270 TAX524265:TAX524270 TKT524265:TKT524270 TUP524265:TUP524270 UEL524265:UEL524270 UOH524265:UOH524270 UYD524265:UYD524270 VHZ524265:VHZ524270 VRV524265:VRV524270 WBR524265:WBR524270 WLN524265:WLN524270 WVJ524265:WVJ524270 B589801:B589806 IX589801:IX589806 ST589801:ST589806 ACP589801:ACP589806 AML589801:AML589806 AWH589801:AWH589806 BGD589801:BGD589806 BPZ589801:BPZ589806 BZV589801:BZV589806 CJR589801:CJR589806 CTN589801:CTN589806 DDJ589801:DDJ589806 DNF589801:DNF589806 DXB589801:DXB589806 EGX589801:EGX589806 EQT589801:EQT589806 FAP589801:FAP589806 FKL589801:FKL589806 FUH589801:FUH589806 GED589801:GED589806 GNZ589801:GNZ589806 GXV589801:GXV589806 HHR589801:HHR589806 HRN589801:HRN589806 IBJ589801:IBJ589806 ILF589801:ILF589806 IVB589801:IVB589806 JEX589801:JEX589806 JOT589801:JOT589806 JYP589801:JYP589806 KIL589801:KIL589806 KSH589801:KSH589806 LCD589801:LCD589806 LLZ589801:LLZ589806 LVV589801:LVV589806 MFR589801:MFR589806 MPN589801:MPN589806 MZJ589801:MZJ589806 NJF589801:NJF589806 NTB589801:NTB589806 OCX589801:OCX589806 OMT589801:OMT589806 OWP589801:OWP589806 PGL589801:PGL589806 PQH589801:PQH589806 QAD589801:QAD589806 QJZ589801:QJZ589806 QTV589801:QTV589806 RDR589801:RDR589806 RNN589801:RNN589806 RXJ589801:RXJ589806 SHF589801:SHF589806 SRB589801:SRB589806 TAX589801:TAX589806 TKT589801:TKT589806 TUP589801:TUP589806 UEL589801:UEL589806 UOH589801:UOH589806 UYD589801:UYD589806 VHZ589801:VHZ589806 VRV589801:VRV589806 WBR589801:WBR589806 WLN589801:WLN589806 WVJ589801:WVJ589806 B655337:B655342 IX655337:IX655342 ST655337:ST655342 ACP655337:ACP655342 AML655337:AML655342 AWH655337:AWH655342 BGD655337:BGD655342 BPZ655337:BPZ655342 BZV655337:BZV655342 CJR655337:CJR655342 CTN655337:CTN655342 DDJ655337:DDJ655342 DNF655337:DNF655342 DXB655337:DXB655342 EGX655337:EGX655342 EQT655337:EQT655342 FAP655337:FAP655342 FKL655337:FKL655342 FUH655337:FUH655342 GED655337:GED655342 GNZ655337:GNZ655342 GXV655337:GXV655342 HHR655337:HHR655342 HRN655337:HRN655342 IBJ655337:IBJ655342 ILF655337:ILF655342 IVB655337:IVB655342 JEX655337:JEX655342 JOT655337:JOT655342 JYP655337:JYP655342 KIL655337:KIL655342 KSH655337:KSH655342 LCD655337:LCD655342 LLZ655337:LLZ655342 LVV655337:LVV655342 MFR655337:MFR655342 MPN655337:MPN655342 MZJ655337:MZJ655342 NJF655337:NJF655342 NTB655337:NTB655342 OCX655337:OCX655342 OMT655337:OMT655342 OWP655337:OWP655342 PGL655337:PGL655342 PQH655337:PQH655342 QAD655337:QAD655342 QJZ655337:QJZ655342 QTV655337:QTV655342 RDR655337:RDR655342 RNN655337:RNN655342 RXJ655337:RXJ655342 SHF655337:SHF655342 SRB655337:SRB655342 TAX655337:TAX655342 TKT655337:TKT655342 TUP655337:TUP655342 UEL655337:UEL655342 UOH655337:UOH655342 UYD655337:UYD655342 VHZ655337:VHZ655342 VRV655337:VRV655342 WBR655337:WBR655342 WLN655337:WLN655342 WVJ655337:WVJ655342 B720873:B720878 IX720873:IX720878 ST720873:ST720878 ACP720873:ACP720878 AML720873:AML720878 AWH720873:AWH720878 BGD720873:BGD720878 BPZ720873:BPZ720878 BZV720873:BZV720878 CJR720873:CJR720878 CTN720873:CTN720878 DDJ720873:DDJ720878 DNF720873:DNF720878 DXB720873:DXB720878 EGX720873:EGX720878 EQT720873:EQT720878 FAP720873:FAP720878 FKL720873:FKL720878 FUH720873:FUH720878 GED720873:GED720878 GNZ720873:GNZ720878 GXV720873:GXV720878 HHR720873:HHR720878 HRN720873:HRN720878 IBJ720873:IBJ720878 ILF720873:ILF720878 IVB720873:IVB720878 JEX720873:JEX720878 JOT720873:JOT720878 JYP720873:JYP720878 KIL720873:KIL720878 KSH720873:KSH720878 LCD720873:LCD720878 LLZ720873:LLZ720878 LVV720873:LVV720878 MFR720873:MFR720878 MPN720873:MPN720878 MZJ720873:MZJ720878 NJF720873:NJF720878 NTB720873:NTB720878 OCX720873:OCX720878 OMT720873:OMT720878 OWP720873:OWP720878 PGL720873:PGL720878 PQH720873:PQH720878 QAD720873:QAD720878 QJZ720873:QJZ720878 QTV720873:QTV720878 RDR720873:RDR720878 RNN720873:RNN720878 RXJ720873:RXJ720878 SHF720873:SHF720878 SRB720873:SRB720878 TAX720873:TAX720878 TKT720873:TKT720878 TUP720873:TUP720878 UEL720873:UEL720878 UOH720873:UOH720878 UYD720873:UYD720878 VHZ720873:VHZ720878 VRV720873:VRV720878 WBR720873:WBR720878 WLN720873:WLN720878 WVJ720873:WVJ720878 B786409:B786414 IX786409:IX786414 ST786409:ST786414 ACP786409:ACP786414 AML786409:AML786414 AWH786409:AWH786414 BGD786409:BGD786414 BPZ786409:BPZ786414 BZV786409:BZV786414 CJR786409:CJR786414 CTN786409:CTN786414 DDJ786409:DDJ786414 DNF786409:DNF786414 DXB786409:DXB786414 EGX786409:EGX786414 EQT786409:EQT786414 FAP786409:FAP786414 FKL786409:FKL786414 FUH786409:FUH786414 GED786409:GED786414 GNZ786409:GNZ786414 GXV786409:GXV786414 HHR786409:HHR786414 HRN786409:HRN786414 IBJ786409:IBJ786414 ILF786409:ILF786414 IVB786409:IVB786414 JEX786409:JEX786414 JOT786409:JOT786414 JYP786409:JYP786414 KIL786409:KIL786414 KSH786409:KSH786414 LCD786409:LCD786414 LLZ786409:LLZ786414 LVV786409:LVV786414 MFR786409:MFR786414 MPN786409:MPN786414 MZJ786409:MZJ786414 NJF786409:NJF786414 NTB786409:NTB786414 OCX786409:OCX786414 OMT786409:OMT786414 OWP786409:OWP786414 PGL786409:PGL786414 PQH786409:PQH786414 QAD786409:QAD786414 QJZ786409:QJZ786414 QTV786409:QTV786414 RDR786409:RDR786414 RNN786409:RNN786414 RXJ786409:RXJ786414 SHF786409:SHF786414 SRB786409:SRB786414 TAX786409:TAX786414 TKT786409:TKT786414 TUP786409:TUP786414 UEL786409:UEL786414 UOH786409:UOH786414 UYD786409:UYD786414 VHZ786409:VHZ786414 VRV786409:VRV786414 WBR786409:WBR786414 WLN786409:WLN786414 WVJ786409:WVJ786414 B851945:B851950 IX851945:IX851950 ST851945:ST851950 ACP851945:ACP851950 AML851945:AML851950 AWH851945:AWH851950 BGD851945:BGD851950 BPZ851945:BPZ851950 BZV851945:BZV851950 CJR851945:CJR851950 CTN851945:CTN851950 DDJ851945:DDJ851950 DNF851945:DNF851950 DXB851945:DXB851950 EGX851945:EGX851950 EQT851945:EQT851950 FAP851945:FAP851950 FKL851945:FKL851950 FUH851945:FUH851950 GED851945:GED851950 GNZ851945:GNZ851950 GXV851945:GXV851950 HHR851945:HHR851950 HRN851945:HRN851950 IBJ851945:IBJ851950 ILF851945:ILF851950 IVB851945:IVB851950 JEX851945:JEX851950 JOT851945:JOT851950 JYP851945:JYP851950 KIL851945:KIL851950 KSH851945:KSH851950 LCD851945:LCD851950 LLZ851945:LLZ851950 LVV851945:LVV851950 MFR851945:MFR851950 MPN851945:MPN851950 MZJ851945:MZJ851950 NJF851945:NJF851950 NTB851945:NTB851950 OCX851945:OCX851950 OMT851945:OMT851950 OWP851945:OWP851950 PGL851945:PGL851950 PQH851945:PQH851950 QAD851945:QAD851950 QJZ851945:QJZ851950 QTV851945:QTV851950 RDR851945:RDR851950 RNN851945:RNN851950 RXJ851945:RXJ851950 SHF851945:SHF851950 SRB851945:SRB851950 TAX851945:TAX851950 TKT851945:TKT851950 TUP851945:TUP851950 UEL851945:UEL851950 UOH851945:UOH851950 UYD851945:UYD851950 VHZ851945:VHZ851950 VRV851945:VRV851950 WBR851945:WBR851950 WLN851945:WLN851950 WVJ851945:WVJ851950 B917481:B917486 IX917481:IX917486 ST917481:ST917486 ACP917481:ACP917486 AML917481:AML917486 AWH917481:AWH917486 BGD917481:BGD917486 BPZ917481:BPZ917486 BZV917481:BZV917486 CJR917481:CJR917486 CTN917481:CTN917486 DDJ917481:DDJ917486 DNF917481:DNF917486 DXB917481:DXB917486 EGX917481:EGX917486 EQT917481:EQT917486 FAP917481:FAP917486 FKL917481:FKL917486 FUH917481:FUH917486 GED917481:GED917486 GNZ917481:GNZ917486 GXV917481:GXV917486 HHR917481:HHR917486 HRN917481:HRN917486 IBJ917481:IBJ917486 ILF917481:ILF917486 IVB917481:IVB917486 JEX917481:JEX917486 JOT917481:JOT917486 JYP917481:JYP917486 KIL917481:KIL917486 KSH917481:KSH917486 LCD917481:LCD917486 LLZ917481:LLZ917486 LVV917481:LVV917486 MFR917481:MFR917486 MPN917481:MPN917486 MZJ917481:MZJ917486 NJF917481:NJF917486 NTB917481:NTB917486 OCX917481:OCX917486 OMT917481:OMT917486 OWP917481:OWP917486 PGL917481:PGL917486 PQH917481:PQH917486 QAD917481:QAD917486 QJZ917481:QJZ917486 QTV917481:QTV917486 RDR917481:RDR917486 RNN917481:RNN917486 RXJ917481:RXJ917486 SHF917481:SHF917486 SRB917481:SRB917486 TAX917481:TAX917486 TKT917481:TKT917486 TUP917481:TUP917486 UEL917481:UEL917486 UOH917481:UOH917486 UYD917481:UYD917486 VHZ917481:VHZ917486 VRV917481:VRV917486 WBR917481:WBR917486 WLN917481:WLN917486 WVJ917481:WVJ917486 B983017:B983022 IX983017:IX983022 ST983017:ST983022 ACP983017:ACP983022 AML983017:AML983022 AWH983017:AWH983022 BGD983017:BGD983022 BPZ983017:BPZ983022 BZV983017:BZV983022 CJR983017:CJR983022 CTN983017:CTN983022 DDJ983017:DDJ983022 DNF983017:DNF983022 DXB983017:DXB983022 EGX983017:EGX983022 EQT983017:EQT983022 FAP983017:FAP983022 FKL983017:FKL983022 FUH983017:FUH983022 GED983017:GED983022 GNZ983017:GNZ983022 GXV983017:GXV983022 HHR983017:HHR983022 HRN983017:HRN983022 IBJ983017:IBJ983022 ILF983017:ILF983022 IVB983017:IVB983022 JEX983017:JEX983022 JOT983017:JOT983022 JYP983017:JYP983022 KIL983017:KIL983022 KSH983017:KSH983022 LCD983017:LCD983022 LLZ983017:LLZ983022 LVV983017:LVV983022 MFR983017:MFR983022 MPN983017:MPN983022 MZJ983017:MZJ983022 NJF983017:NJF983022 NTB983017:NTB983022 OCX983017:OCX983022 OMT983017:OMT983022 OWP983017:OWP983022 PGL983017:PGL983022 PQH983017:PQH983022 QAD983017:QAD983022 QJZ983017:QJZ983022 QTV983017:QTV983022 RDR983017:RDR983022 RNN983017:RNN983022 RXJ983017:RXJ983022 SHF983017:SHF983022 SRB983017:SRB983022 TAX983017:TAX983022 TKT983017:TKT983022 TUP983017:TUP983022 UEL983017:UEL983022 UOH983017:UOH983022 UYD983017:UYD983022 VHZ983017:VHZ983022 VRV983017:VRV983022 WBR983017:WBR983022 WLN983017:WLN983022" xr:uid="{A29A55DC-49B5-4C31-80CA-2D5551C638A9}">
      <formula1>$L$4:$L$18</formula1>
    </dataValidation>
    <dataValidation type="list" allowBlank="1" showInputMessage="1" showErrorMessage="1" sqref="B4" xr:uid="{8E12310B-F63D-4424-A02C-113172D2044D}">
      <formula1>"100000,150000,200000,250000,300000,350000,400000,450000,500000, 600000,700000,800000,900000,1000000,1200000,1500000,1800000,2000000,2500000,3000000,4000000,5000000"</formula1>
    </dataValidation>
  </dataValidations>
  <hyperlinks>
    <hyperlink ref="G2" location="HyperLink!A1" display="BACK" xr:uid="{38195338-8F39-41C3-B26C-AE37628DC7CE}"/>
  </hyperlinks>
  <pageMargins left="0.76" right="0" top="1" bottom="1" header="0.5" footer="0.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3EA7-D59C-4416-9F3D-C2EAC9B18823}">
  <dimension ref="A1:AK52"/>
  <sheetViews>
    <sheetView tabSelected="1" zoomScale="90" zoomScaleNormal="90" workbookViewId="0">
      <selection activeCell="B6" sqref="B6"/>
    </sheetView>
  </sheetViews>
  <sheetFormatPr defaultColWidth="8.81640625" defaultRowHeight="15.5" x14ac:dyDescent="0.35"/>
  <cols>
    <col min="1" max="1" width="16.6328125" style="2" customWidth="1"/>
    <col min="2" max="2" width="8.90625" style="2" customWidth="1"/>
    <col min="3" max="16" width="9.26953125" style="2" customWidth="1"/>
    <col min="17" max="17" width="7.26953125" style="2" customWidth="1"/>
    <col min="18" max="20" width="7.26953125" style="2" hidden="1" customWidth="1"/>
    <col min="21" max="21" width="0" style="2" hidden="1" customWidth="1"/>
    <col min="22" max="16384" width="8.81640625" style="2"/>
  </cols>
  <sheetData>
    <row r="1" spans="1:37" ht="20" x14ac:dyDescent="0.35">
      <c r="A1" s="162" t="s">
        <v>0</v>
      </c>
      <c r="B1" s="162"/>
      <c r="C1" s="162"/>
      <c r="D1" s="162"/>
      <c r="E1" s="162"/>
      <c r="F1" s="162"/>
      <c r="G1" s="162"/>
      <c r="H1" s="162"/>
      <c r="I1" s="162"/>
      <c r="J1" s="162"/>
      <c r="K1" s="162"/>
      <c r="L1" s="162"/>
      <c r="M1" s="162"/>
      <c r="N1" s="162"/>
      <c r="O1" s="162"/>
      <c r="P1" s="162"/>
      <c r="Q1" s="1"/>
      <c r="R1" s="1"/>
      <c r="S1" s="1"/>
      <c r="T1" s="1"/>
    </row>
    <row r="2" spans="1:37" ht="20" x14ac:dyDescent="0.35">
      <c r="A2" s="163" t="s">
        <v>87</v>
      </c>
      <c r="B2" s="163"/>
      <c r="C2" s="163"/>
      <c r="D2" s="163"/>
      <c r="E2" s="163"/>
      <c r="F2" s="163"/>
      <c r="G2" s="163"/>
      <c r="H2" s="163"/>
      <c r="I2" s="163"/>
      <c r="J2" s="163"/>
      <c r="K2" s="163"/>
      <c r="L2" s="163"/>
      <c r="M2" s="163"/>
      <c r="N2" s="163"/>
      <c r="O2" s="163"/>
      <c r="P2" s="163"/>
      <c r="Q2" s="1"/>
      <c r="R2" s="1"/>
      <c r="S2" s="1"/>
      <c r="T2" s="1"/>
      <c r="W2" s="3"/>
      <c r="X2" s="3"/>
      <c r="Z2" s="161"/>
      <c r="AA2" s="161"/>
      <c r="AB2" s="5"/>
      <c r="AC2" s="6"/>
      <c r="AD2" s="6"/>
      <c r="AE2" s="6"/>
      <c r="AF2" s="6"/>
      <c r="AG2" s="6"/>
      <c r="AH2" s="6"/>
      <c r="AI2" s="6"/>
      <c r="AJ2" s="6"/>
      <c r="AK2" s="6"/>
    </row>
    <row r="3" spans="1:37" ht="6.5" customHeight="1" x14ac:dyDescent="0.35">
      <c r="A3" s="164"/>
      <c r="B3" s="164"/>
      <c r="C3" s="164"/>
      <c r="D3" s="164"/>
      <c r="E3" s="164"/>
      <c r="F3" s="164"/>
      <c r="G3" s="164"/>
      <c r="H3" s="164"/>
      <c r="I3" s="164"/>
      <c r="J3" s="164"/>
      <c r="K3" s="164"/>
      <c r="L3" s="164"/>
      <c r="M3" s="164"/>
      <c r="N3" s="164"/>
      <c r="O3" s="164"/>
      <c r="P3" s="164"/>
      <c r="Q3" s="1"/>
      <c r="R3" s="1"/>
      <c r="S3" s="1"/>
      <c r="T3" s="1"/>
      <c r="W3" s="3"/>
      <c r="X3" s="3"/>
      <c r="Z3" s="4"/>
      <c r="AA3" s="4"/>
      <c r="AB3" s="5"/>
      <c r="AC3" s="6"/>
      <c r="AD3" s="6"/>
      <c r="AE3" s="6"/>
      <c r="AF3" s="6"/>
      <c r="AG3" s="6"/>
      <c r="AH3" s="6"/>
      <c r="AI3" s="6"/>
      <c r="AJ3" s="6"/>
      <c r="AK3" s="6"/>
    </row>
    <row r="4" spans="1:37" s="18" customFormat="1" ht="28" x14ac:dyDescent="0.35">
      <c r="A4" s="105" t="s">
        <v>2</v>
      </c>
      <c r="B4" s="105" t="s">
        <v>46</v>
      </c>
      <c r="C4" s="106">
        <v>300000</v>
      </c>
      <c r="D4" s="106">
        <v>500000</v>
      </c>
      <c r="E4" s="106">
        <v>700000</v>
      </c>
      <c r="F4" s="106">
        <v>1000000</v>
      </c>
      <c r="G4" s="106">
        <v>1500000</v>
      </c>
      <c r="H4" s="106">
        <v>2000000</v>
      </c>
      <c r="I4" s="106">
        <v>2500000</v>
      </c>
      <c r="J4" s="106">
        <v>3000000</v>
      </c>
      <c r="K4" s="106">
        <v>3500000</v>
      </c>
      <c r="L4" s="106">
        <v>4000000</v>
      </c>
      <c r="M4" s="106">
        <v>4500000</v>
      </c>
      <c r="N4" s="106">
        <v>5000000</v>
      </c>
      <c r="O4" s="106">
        <v>7500000</v>
      </c>
      <c r="P4" s="106">
        <v>10000000</v>
      </c>
      <c r="Q4" s="47"/>
      <c r="R4" s="47"/>
      <c r="S4" s="47"/>
      <c r="T4" s="48"/>
      <c r="Z4" s="49"/>
      <c r="AA4" s="50"/>
      <c r="AB4" s="51"/>
      <c r="AC4" s="51"/>
      <c r="AD4" s="51"/>
      <c r="AE4" s="51"/>
      <c r="AF4" s="51"/>
      <c r="AG4" s="51"/>
      <c r="AH4" s="51"/>
      <c r="AI4" s="51"/>
      <c r="AJ4" s="51"/>
      <c r="AK4" s="51"/>
    </row>
    <row r="5" spans="1:37" x14ac:dyDescent="0.35">
      <c r="A5" s="98" t="s">
        <v>3</v>
      </c>
      <c r="B5" s="99">
        <v>25</v>
      </c>
      <c r="C5" s="100">
        <f>IF($B$5&gt;0,VLOOKUP($C$4,$B$29:$O$38,S5),0)</f>
        <v>3308</v>
      </c>
      <c r="D5" s="100">
        <f>IF(C5&gt;0,VLOOKUP($D$4,$B$29:$O$38,S5),0)</f>
        <v>4769</v>
      </c>
      <c r="E5" s="100">
        <f>IF(D5&gt;0,VLOOKUP($E$4,$B$29:$O$38,S5),0)</f>
        <v>6169</v>
      </c>
      <c r="F5" s="100">
        <f>IF(E5&gt;0,VLOOKUP($F$4,$B$29:$O$38,S5),0)</f>
        <v>7015</v>
      </c>
      <c r="G5" s="100">
        <f>IF(F5&gt;0,VLOOKUP($G$4,$B$29:$O$38,S5),0)</f>
        <v>8223</v>
      </c>
      <c r="H5" s="100">
        <f>IF(G5&gt;0,VLOOKUP($H$4,$B$34:$M$38,S5),0)</f>
        <v>8516</v>
      </c>
      <c r="I5" s="100">
        <f>IF(H5&gt;0,VLOOKUP($I$4,$B$34:$M$38,S5),0)</f>
        <v>9766</v>
      </c>
      <c r="J5" s="100">
        <f>IF(I5&gt;0,VLOOKUP($J$4,$B$34:$M$38,S5),0)</f>
        <v>10199</v>
      </c>
      <c r="K5" s="100">
        <f>IF(J5&gt;0,VLOOKUP($K$4,$B$34:$M$38,S5),0)</f>
        <v>10563</v>
      </c>
      <c r="L5" s="100">
        <f>IF(K5&gt;0,VLOOKUP($L$4,$B$34:$M$38,S5),0)</f>
        <v>10878</v>
      </c>
      <c r="M5" s="100">
        <f>IF(L5&gt;0,VLOOKUP($M$4,$B$34:$M42,S5),0)</f>
        <v>11156</v>
      </c>
      <c r="N5" s="100">
        <f>IF(M5&gt;0,VLOOKUP($N$4,$B$34:$M$42,S5),0)</f>
        <v>11405</v>
      </c>
      <c r="O5" s="100">
        <f>IF(N5&gt;0,VLOOKUP($O$4,$B$34:$M$42,S5),0)</f>
        <v>12460</v>
      </c>
      <c r="P5" s="100">
        <f>IF(O5&gt;0,VLOOKUP($P$4,$B$34:$M$42,S5),0)</f>
        <v>13556</v>
      </c>
      <c r="R5" s="114">
        <f>IF(B5&lt;=20,2,IF(B5&lt;=25,3,IF(B5&lt;=30,4,IF(B5&lt;=35,5,IF(B5&lt;=40,6,IF(B5&lt;=45,7,IF(B5&lt;=50,8,IF(B5&lt;=55,9,IF(B5&lt;=60,10,IF(B5&lt;=65,11,IF(B5&lt;=115,12,)))))))))))</f>
        <v>3</v>
      </c>
      <c r="S5" s="114">
        <f t="shared" ref="S5:S12" si="0">MAX(R5:R5)</f>
        <v>3</v>
      </c>
      <c r="T5" s="115">
        <v>1</v>
      </c>
      <c r="Z5" s="7"/>
      <c r="AA5" s="8"/>
      <c r="AB5" s="6"/>
      <c r="AC5" s="6"/>
      <c r="AD5" s="6"/>
      <c r="AE5" s="6"/>
      <c r="AF5" s="6"/>
      <c r="AG5" s="6"/>
      <c r="AH5" s="6"/>
      <c r="AI5" s="6"/>
      <c r="AJ5" s="6"/>
      <c r="AK5" s="6"/>
    </row>
    <row r="6" spans="1:37" x14ac:dyDescent="0.35">
      <c r="A6" s="107" t="s">
        <v>4</v>
      </c>
      <c r="B6" s="108">
        <v>0</v>
      </c>
      <c r="C6" s="109">
        <f t="shared" ref="C6:C12" si="1">IF(B6&gt;0,VLOOKUP($C$4,$B$29:$O$38,S6),0)*T6</f>
        <v>0</v>
      </c>
      <c r="D6" s="109">
        <f t="shared" ref="D6:D12" si="2">IF(C6&gt;0,VLOOKUP($D$4,$B$29:$O$38,S6),0)*T6</f>
        <v>0</v>
      </c>
      <c r="E6" s="109">
        <f t="shared" ref="E6:E12" si="3">IF(D6&gt;0,VLOOKUP($E$4,$B$29:$O$38,S6),0)*T6</f>
        <v>0</v>
      </c>
      <c r="F6" s="109">
        <f t="shared" ref="F6:F12" si="4">IF(E6&gt;0,VLOOKUP($F$4,$B$29:$O$38,S6),0)*T6</f>
        <v>0</v>
      </c>
      <c r="G6" s="109">
        <f t="shared" ref="G6:G12" si="5">IF(F6&gt;0,VLOOKUP($G$4,$B$29:$O$38,S6),0)*T6</f>
        <v>0</v>
      </c>
      <c r="H6" s="109">
        <f t="shared" ref="H6:H12" si="6">IF(G6&gt;0,VLOOKUP($H$4,$B$34:$O$38,S6),0)*T6</f>
        <v>0</v>
      </c>
      <c r="I6" s="109">
        <f t="shared" ref="I6:I12" si="7">IF(H6&gt;0,VLOOKUP($I$4,$B$34:$O$38,S6),0)*T6</f>
        <v>0</v>
      </c>
      <c r="J6" s="109">
        <f t="shared" ref="J6:J12" si="8">IF(I6&gt;0,VLOOKUP($J$4,$B$34:$O$38,S6),0)*T6</f>
        <v>0</v>
      </c>
      <c r="K6" s="109">
        <f t="shared" ref="K6:K12" si="9">IF(J6&gt;0,VLOOKUP($K$4,$B$34:$O$38,S6),0)*T6</f>
        <v>0</v>
      </c>
      <c r="L6" s="109">
        <f t="shared" ref="L6:L12" si="10">IF(K6&gt;0,VLOOKUP($L$4,$B$34:$M$38,S6),0)*T6</f>
        <v>0</v>
      </c>
      <c r="M6" s="109">
        <f>IF(L6&gt;0,VLOOKUP($M$4,$B$34:$M43,S6),0)*T6</f>
        <v>0</v>
      </c>
      <c r="N6" s="109">
        <f t="shared" ref="N6:N12" si="11">IF(M6&gt;0,VLOOKUP($N$4,$B$34:$M$42,S6),0)*T6</f>
        <v>0</v>
      </c>
      <c r="O6" s="109">
        <f t="shared" ref="O6:O12" si="12">IF(N6&gt;0,VLOOKUP($O$4,$B$34:$M$42,S6),0)*T6</f>
        <v>0</v>
      </c>
      <c r="P6" s="109">
        <f t="shared" ref="P6:P12" si="13">IF(O6&gt;0,VLOOKUP($P$4,$B$34:$M$42,S6),0)*T6</f>
        <v>0</v>
      </c>
      <c r="R6" s="114">
        <f t="shared" ref="R6:R12" si="14">IF(B6&lt;=20,2,IF(B6&lt;=25,3,IF(B6&lt;=30,4,IF(B6&lt;=35,5,IF(B6&lt;=40,6,IF(B6&lt;=45,7,IF(B6&lt;=50,8,IF(B6&lt;=55,9,IF(B6&lt;=60,10,IF(B6&lt;=65,11,IF(B6&lt;=115,12,)))))))))))</f>
        <v>2</v>
      </c>
      <c r="S6" s="114">
        <f t="shared" si="0"/>
        <v>2</v>
      </c>
      <c r="T6" s="115">
        <v>0.75</v>
      </c>
      <c r="AA6" s="8"/>
      <c r="AB6" s="6"/>
      <c r="AC6" s="6"/>
      <c r="AD6" s="6"/>
      <c r="AE6" s="6"/>
      <c r="AF6" s="6"/>
      <c r="AG6" s="6"/>
      <c r="AH6" s="6"/>
      <c r="AI6" s="6"/>
      <c r="AJ6" s="6"/>
      <c r="AK6" s="5"/>
    </row>
    <row r="7" spans="1:37" x14ac:dyDescent="0.35">
      <c r="A7" s="98" t="s">
        <v>5</v>
      </c>
      <c r="B7" s="99">
        <v>0</v>
      </c>
      <c r="C7" s="100">
        <f t="shared" si="1"/>
        <v>0</v>
      </c>
      <c r="D7" s="100">
        <f t="shared" si="2"/>
        <v>0</v>
      </c>
      <c r="E7" s="100">
        <f t="shared" si="3"/>
        <v>0</v>
      </c>
      <c r="F7" s="100">
        <f t="shared" si="4"/>
        <v>0</v>
      </c>
      <c r="G7" s="100">
        <f t="shared" si="5"/>
        <v>0</v>
      </c>
      <c r="H7" s="100">
        <f t="shared" si="6"/>
        <v>0</v>
      </c>
      <c r="I7" s="100">
        <f t="shared" si="7"/>
        <v>0</v>
      </c>
      <c r="J7" s="100">
        <f t="shared" si="8"/>
        <v>0</v>
      </c>
      <c r="K7" s="100">
        <f t="shared" si="9"/>
        <v>0</v>
      </c>
      <c r="L7" s="100">
        <f t="shared" si="10"/>
        <v>0</v>
      </c>
      <c r="M7" s="100">
        <f>IF(L7&gt;0,VLOOKUP($M$4,$B$34:$M43,S7),0)*T7</f>
        <v>0</v>
      </c>
      <c r="N7" s="100">
        <f t="shared" si="11"/>
        <v>0</v>
      </c>
      <c r="O7" s="100">
        <f t="shared" si="12"/>
        <v>0</v>
      </c>
      <c r="P7" s="100">
        <f t="shared" si="13"/>
        <v>0</v>
      </c>
      <c r="R7" s="114">
        <f t="shared" si="14"/>
        <v>2</v>
      </c>
      <c r="S7" s="114">
        <f t="shared" si="0"/>
        <v>2</v>
      </c>
      <c r="T7" s="115">
        <v>0.5</v>
      </c>
      <c r="AA7" s="8"/>
      <c r="AB7" s="6"/>
      <c r="AC7" s="6"/>
      <c r="AD7" s="6"/>
      <c r="AE7" s="6"/>
      <c r="AF7" s="6"/>
      <c r="AG7" s="6"/>
      <c r="AH7" s="6"/>
      <c r="AI7" s="6"/>
      <c r="AJ7" s="6"/>
      <c r="AK7" s="5"/>
    </row>
    <row r="8" spans="1:37" x14ac:dyDescent="0.35">
      <c r="A8" s="107" t="s">
        <v>6</v>
      </c>
      <c r="B8" s="108">
        <v>0</v>
      </c>
      <c r="C8" s="109">
        <f t="shared" si="1"/>
        <v>0</v>
      </c>
      <c r="D8" s="109">
        <f t="shared" si="2"/>
        <v>0</v>
      </c>
      <c r="E8" s="109">
        <f t="shared" si="3"/>
        <v>0</v>
      </c>
      <c r="F8" s="109">
        <f t="shared" si="4"/>
        <v>0</v>
      </c>
      <c r="G8" s="109">
        <f t="shared" si="5"/>
        <v>0</v>
      </c>
      <c r="H8" s="109">
        <f t="shared" si="6"/>
        <v>0</v>
      </c>
      <c r="I8" s="109">
        <f t="shared" si="7"/>
        <v>0</v>
      </c>
      <c r="J8" s="109">
        <f t="shared" si="8"/>
        <v>0</v>
      </c>
      <c r="K8" s="109">
        <f t="shared" si="9"/>
        <v>0</v>
      </c>
      <c r="L8" s="109">
        <f t="shared" si="10"/>
        <v>0</v>
      </c>
      <c r="M8" s="109">
        <f>IF(L8&gt;0,VLOOKUP($M$4,$B$34:$M43,S8),0)*T8</f>
        <v>0</v>
      </c>
      <c r="N8" s="109">
        <f t="shared" si="11"/>
        <v>0</v>
      </c>
      <c r="O8" s="109">
        <f t="shared" si="12"/>
        <v>0</v>
      </c>
      <c r="P8" s="109">
        <f t="shared" si="13"/>
        <v>0</v>
      </c>
      <c r="R8" s="114">
        <f t="shared" si="14"/>
        <v>2</v>
      </c>
      <c r="S8" s="114">
        <f t="shared" si="0"/>
        <v>2</v>
      </c>
      <c r="T8" s="115">
        <v>0.5</v>
      </c>
      <c r="AA8" s="8"/>
      <c r="AB8" s="9"/>
      <c r="AC8" s="9"/>
      <c r="AD8" s="9"/>
      <c r="AE8" s="9"/>
      <c r="AF8" s="9"/>
      <c r="AG8" s="9"/>
      <c r="AH8" s="9"/>
      <c r="AI8" s="9"/>
      <c r="AJ8" s="9"/>
      <c r="AK8" s="5"/>
    </row>
    <row r="9" spans="1:37" x14ac:dyDescent="0.35">
      <c r="A9" s="98" t="s">
        <v>7</v>
      </c>
      <c r="B9" s="99">
        <v>0</v>
      </c>
      <c r="C9" s="100">
        <f t="shared" si="1"/>
        <v>0</v>
      </c>
      <c r="D9" s="100">
        <f t="shared" si="2"/>
        <v>0</v>
      </c>
      <c r="E9" s="100">
        <f t="shared" si="3"/>
        <v>0</v>
      </c>
      <c r="F9" s="100">
        <f t="shared" si="4"/>
        <v>0</v>
      </c>
      <c r="G9" s="100">
        <f t="shared" si="5"/>
        <v>0</v>
      </c>
      <c r="H9" s="100">
        <f t="shared" si="6"/>
        <v>0</v>
      </c>
      <c r="I9" s="100">
        <f t="shared" si="7"/>
        <v>0</v>
      </c>
      <c r="J9" s="100">
        <f t="shared" si="8"/>
        <v>0</v>
      </c>
      <c r="K9" s="100">
        <f t="shared" si="9"/>
        <v>0</v>
      </c>
      <c r="L9" s="100">
        <f t="shared" si="10"/>
        <v>0</v>
      </c>
      <c r="M9" s="100">
        <f>IF(L9&gt;0,VLOOKUP($M$4,$B$34:$M43,S9),0)*T9</f>
        <v>0</v>
      </c>
      <c r="N9" s="100">
        <f t="shared" si="11"/>
        <v>0</v>
      </c>
      <c r="O9" s="100">
        <f t="shared" si="12"/>
        <v>0</v>
      </c>
      <c r="P9" s="100">
        <f t="shared" si="13"/>
        <v>0</v>
      </c>
      <c r="R9" s="114">
        <f t="shared" si="14"/>
        <v>2</v>
      </c>
      <c r="S9" s="114">
        <f t="shared" si="0"/>
        <v>2</v>
      </c>
      <c r="T9" s="115">
        <v>0.5</v>
      </c>
      <c r="AA9" s="8"/>
      <c r="AB9" s="11"/>
      <c r="AC9" s="11"/>
      <c r="AD9" s="11"/>
      <c r="AE9" s="11"/>
      <c r="AF9" s="11"/>
      <c r="AG9" s="11"/>
      <c r="AH9" s="11"/>
      <c r="AI9" s="11"/>
      <c r="AJ9" s="11"/>
      <c r="AK9" s="5"/>
    </row>
    <row r="10" spans="1:37" x14ac:dyDescent="0.35">
      <c r="A10" s="107" t="s">
        <v>8</v>
      </c>
      <c r="B10" s="108">
        <v>0</v>
      </c>
      <c r="C10" s="109">
        <f t="shared" si="1"/>
        <v>0</v>
      </c>
      <c r="D10" s="109">
        <f t="shared" si="2"/>
        <v>0</v>
      </c>
      <c r="E10" s="109">
        <f t="shared" si="3"/>
        <v>0</v>
      </c>
      <c r="F10" s="109">
        <f t="shared" si="4"/>
        <v>0</v>
      </c>
      <c r="G10" s="109">
        <f t="shared" si="5"/>
        <v>0</v>
      </c>
      <c r="H10" s="109">
        <f t="shared" si="6"/>
        <v>0</v>
      </c>
      <c r="I10" s="109">
        <f t="shared" si="7"/>
        <v>0</v>
      </c>
      <c r="J10" s="109">
        <f t="shared" si="8"/>
        <v>0</v>
      </c>
      <c r="K10" s="109">
        <f t="shared" si="9"/>
        <v>0</v>
      </c>
      <c r="L10" s="109">
        <f t="shared" si="10"/>
        <v>0</v>
      </c>
      <c r="M10" s="109">
        <f>IF(L10&gt;0,VLOOKUP($M$4,$B$34:$M43,S10),0)*T10</f>
        <v>0</v>
      </c>
      <c r="N10" s="109">
        <f t="shared" si="11"/>
        <v>0</v>
      </c>
      <c r="O10" s="109">
        <f t="shared" si="12"/>
        <v>0</v>
      </c>
      <c r="P10" s="109">
        <f t="shared" si="13"/>
        <v>0</v>
      </c>
      <c r="R10" s="114">
        <f t="shared" si="14"/>
        <v>2</v>
      </c>
      <c r="S10" s="114">
        <f t="shared" si="0"/>
        <v>2</v>
      </c>
      <c r="T10" s="115">
        <v>0.5</v>
      </c>
      <c r="AA10" s="8"/>
      <c r="AB10" s="11"/>
      <c r="AC10" s="11"/>
      <c r="AD10" s="11"/>
      <c r="AE10" s="11"/>
      <c r="AF10" s="11"/>
      <c r="AG10" s="11"/>
      <c r="AH10" s="11"/>
      <c r="AI10" s="11"/>
      <c r="AJ10" s="11"/>
      <c r="AK10" s="11"/>
    </row>
    <row r="11" spans="1:37" x14ac:dyDescent="0.35">
      <c r="A11" s="98" t="s">
        <v>9</v>
      </c>
      <c r="B11" s="99">
        <v>0</v>
      </c>
      <c r="C11" s="100">
        <f t="shared" si="1"/>
        <v>0</v>
      </c>
      <c r="D11" s="100">
        <f t="shared" si="2"/>
        <v>0</v>
      </c>
      <c r="E11" s="100">
        <f t="shared" si="3"/>
        <v>0</v>
      </c>
      <c r="F11" s="100">
        <f t="shared" si="4"/>
        <v>0</v>
      </c>
      <c r="G11" s="100">
        <f t="shared" si="5"/>
        <v>0</v>
      </c>
      <c r="H11" s="100">
        <f t="shared" si="6"/>
        <v>0</v>
      </c>
      <c r="I11" s="100">
        <f t="shared" si="7"/>
        <v>0</v>
      </c>
      <c r="J11" s="100">
        <f t="shared" si="8"/>
        <v>0</v>
      </c>
      <c r="K11" s="100">
        <f t="shared" si="9"/>
        <v>0</v>
      </c>
      <c r="L11" s="100">
        <f t="shared" si="10"/>
        <v>0</v>
      </c>
      <c r="M11" s="100">
        <f>IF(L11&gt;0,VLOOKUP($M$4,$B$34:$M43,S11),0)*T11</f>
        <v>0</v>
      </c>
      <c r="N11" s="100">
        <f t="shared" si="11"/>
        <v>0</v>
      </c>
      <c r="O11" s="100">
        <f t="shared" si="12"/>
        <v>0</v>
      </c>
      <c r="P11" s="100">
        <f t="shared" si="13"/>
        <v>0</v>
      </c>
      <c r="R11" s="114">
        <f t="shared" si="14"/>
        <v>2</v>
      </c>
      <c r="S11" s="114">
        <f t="shared" si="0"/>
        <v>2</v>
      </c>
      <c r="T11" s="115">
        <v>0.5</v>
      </c>
      <c r="AA11" s="8"/>
      <c r="AB11" s="11"/>
      <c r="AC11" s="11"/>
      <c r="AD11" s="11"/>
      <c r="AE11" s="11"/>
      <c r="AF11" s="11"/>
      <c r="AG11" s="11"/>
      <c r="AH11" s="11"/>
      <c r="AI11" s="11"/>
      <c r="AJ11" s="11"/>
      <c r="AK11" s="5"/>
    </row>
    <row r="12" spans="1:37" x14ac:dyDescent="0.35">
      <c r="A12" s="107" t="s">
        <v>10</v>
      </c>
      <c r="B12" s="108">
        <v>0</v>
      </c>
      <c r="C12" s="109">
        <f t="shared" si="1"/>
        <v>0</v>
      </c>
      <c r="D12" s="109">
        <f t="shared" si="2"/>
        <v>0</v>
      </c>
      <c r="E12" s="109">
        <f t="shared" si="3"/>
        <v>0</v>
      </c>
      <c r="F12" s="109">
        <f t="shared" si="4"/>
        <v>0</v>
      </c>
      <c r="G12" s="109">
        <f t="shared" si="5"/>
        <v>0</v>
      </c>
      <c r="H12" s="109">
        <f t="shared" si="6"/>
        <v>0</v>
      </c>
      <c r="I12" s="109">
        <f t="shared" si="7"/>
        <v>0</v>
      </c>
      <c r="J12" s="109">
        <f t="shared" si="8"/>
        <v>0</v>
      </c>
      <c r="K12" s="109">
        <f t="shared" si="9"/>
        <v>0</v>
      </c>
      <c r="L12" s="109">
        <f t="shared" si="10"/>
        <v>0</v>
      </c>
      <c r="M12" s="109">
        <f>IF(L12&gt;0,VLOOKUP($M$4,$B$34:$M43,S12),0)*T12</f>
        <v>0</v>
      </c>
      <c r="N12" s="109">
        <f t="shared" si="11"/>
        <v>0</v>
      </c>
      <c r="O12" s="109">
        <f t="shared" si="12"/>
        <v>0</v>
      </c>
      <c r="P12" s="109">
        <f t="shared" si="13"/>
        <v>0</v>
      </c>
      <c r="R12" s="114">
        <f t="shared" si="14"/>
        <v>2</v>
      </c>
      <c r="S12" s="114">
        <f t="shared" si="0"/>
        <v>2</v>
      </c>
      <c r="T12" s="115">
        <v>0.5</v>
      </c>
      <c r="AA12" s="8"/>
      <c r="AB12" s="5"/>
      <c r="AC12" s="5"/>
      <c r="AD12" s="5"/>
      <c r="AE12" s="5"/>
      <c r="AF12" s="5"/>
      <c r="AG12" s="5"/>
      <c r="AH12" s="5"/>
      <c r="AI12" s="5"/>
      <c r="AJ12" s="5"/>
      <c r="AK12" s="5"/>
    </row>
    <row r="13" spans="1:37" x14ac:dyDescent="0.35">
      <c r="A13" s="12"/>
      <c r="B13" s="101">
        <v>0</v>
      </c>
      <c r="C13" s="100">
        <f t="shared" ref="C13:L13" si="15">SUM(C5:C12)</f>
        <v>3308</v>
      </c>
      <c r="D13" s="100">
        <f t="shared" si="15"/>
        <v>4769</v>
      </c>
      <c r="E13" s="100">
        <f t="shared" si="15"/>
        <v>6169</v>
      </c>
      <c r="F13" s="100">
        <f t="shared" si="15"/>
        <v>7015</v>
      </c>
      <c r="G13" s="100">
        <f t="shared" si="15"/>
        <v>8223</v>
      </c>
      <c r="H13" s="100">
        <f t="shared" si="15"/>
        <v>8516</v>
      </c>
      <c r="I13" s="100">
        <f t="shared" si="15"/>
        <v>9766</v>
      </c>
      <c r="J13" s="100">
        <f t="shared" si="15"/>
        <v>10199</v>
      </c>
      <c r="K13" s="100">
        <f t="shared" si="15"/>
        <v>10563</v>
      </c>
      <c r="L13" s="100">
        <f t="shared" si="15"/>
        <v>10878</v>
      </c>
      <c r="M13" s="100">
        <f t="shared" ref="M13:P13" si="16">SUM(M5:M12)</f>
        <v>11156</v>
      </c>
      <c r="N13" s="100">
        <f t="shared" si="16"/>
        <v>11405</v>
      </c>
      <c r="O13" s="100">
        <f t="shared" si="16"/>
        <v>12460</v>
      </c>
      <c r="P13" s="100">
        <f t="shared" si="16"/>
        <v>13556</v>
      </c>
      <c r="Q13" s="1"/>
      <c r="X13" s="18"/>
      <c r="Y13" s="18"/>
      <c r="Z13" s="18"/>
      <c r="AA13" s="18"/>
      <c r="AB13" s="18"/>
      <c r="AC13" s="5"/>
      <c r="AD13" s="5"/>
      <c r="AE13" s="5"/>
      <c r="AF13" s="5"/>
      <c r="AG13" s="5"/>
      <c r="AH13" s="5"/>
      <c r="AI13" s="5"/>
      <c r="AJ13" s="5"/>
      <c r="AK13" s="5"/>
    </row>
    <row r="14" spans="1:37" x14ac:dyDescent="0.35">
      <c r="A14" s="117" t="s">
        <v>45</v>
      </c>
      <c r="B14" s="113" t="str">
        <f>IF(B6&gt;=1,"10%",IF(B7&gt;=0,"0%","1"))</f>
        <v>0%</v>
      </c>
      <c r="C14" s="109">
        <f>C13*$B$14</f>
        <v>0</v>
      </c>
      <c r="D14" s="109">
        <f>D13*$B$14</f>
        <v>0</v>
      </c>
      <c r="E14" s="109">
        <f t="shared" ref="E14:P14" si="17">E13*$B$14</f>
        <v>0</v>
      </c>
      <c r="F14" s="109">
        <f t="shared" si="17"/>
        <v>0</v>
      </c>
      <c r="G14" s="109">
        <f t="shared" si="17"/>
        <v>0</v>
      </c>
      <c r="H14" s="109">
        <f t="shared" si="17"/>
        <v>0</v>
      </c>
      <c r="I14" s="109">
        <f t="shared" si="17"/>
        <v>0</v>
      </c>
      <c r="J14" s="109">
        <f t="shared" si="17"/>
        <v>0</v>
      </c>
      <c r="K14" s="109">
        <f t="shared" si="17"/>
        <v>0</v>
      </c>
      <c r="L14" s="109">
        <f t="shared" si="17"/>
        <v>0</v>
      </c>
      <c r="M14" s="109">
        <f t="shared" si="17"/>
        <v>0</v>
      </c>
      <c r="N14" s="109">
        <f t="shared" si="17"/>
        <v>0</v>
      </c>
      <c r="O14" s="109">
        <f t="shared" si="17"/>
        <v>0</v>
      </c>
      <c r="P14" s="109">
        <f t="shared" si="17"/>
        <v>0</v>
      </c>
      <c r="R14" s="14"/>
      <c r="T14" s="14"/>
      <c r="U14" s="43"/>
      <c r="W14" s="14"/>
      <c r="X14" s="44"/>
      <c r="Y14" s="18"/>
      <c r="Z14" s="44"/>
      <c r="AA14" s="45"/>
      <c r="AB14" s="18"/>
      <c r="AC14" s="5"/>
      <c r="AD14" s="5"/>
      <c r="AE14" s="5"/>
      <c r="AF14" s="5"/>
      <c r="AG14" s="5"/>
      <c r="AH14" s="5"/>
      <c r="AI14" s="5"/>
      <c r="AJ14" s="5"/>
      <c r="AK14" s="5"/>
    </row>
    <row r="15" spans="1:37" x14ac:dyDescent="0.35">
      <c r="A15" s="165" t="s">
        <v>11</v>
      </c>
      <c r="B15" s="166"/>
      <c r="C15" s="100">
        <f>C13-C14</f>
        <v>3308</v>
      </c>
      <c r="D15" s="100">
        <f t="shared" ref="D15:P15" si="18">D13-D14</f>
        <v>4769</v>
      </c>
      <c r="E15" s="100">
        <f t="shared" si="18"/>
        <v>6169</v>
      </c>
      <c r="F15" s="100">
        <f t="shared" si="18"/>
        <v>7015</v>
      </c>
      <c r="G15" s="100">
        <f t="shared" si="18"/>
        <v>8223</v>
      </c>
      <c r="H15" s="100">
        <f t="shared" si="18"/>
        <v>8516</v>
      </c>
      <c r="I15" s="100">
        <f t="shared" si="18"/>
        <v>9766</v>
      </c>
      <c r="J15" s="100">
        <f t="shared" si="18"/>
        <v>10199</v>
      </c>
      <c r="K15" s="100">
        <f t="shared" si="18"/>
        <v>10563</v>
      </c>
      <c r="L15" s="100">
        <f t="shared" si="18"/>
        <v>10878</v>
      </c>
      <c r="M15" s="100">
        <f t="shared" si="18"/>
        <v>11156</v>
      </c>
      <c r="N15" s="100">
        <f t="shared" si="18"/>
        <v>11405</v>
      </c>
      <c r="O15" s="100">
        <f t="shared" si="18"/>
        <v>12460</v>
      </c>
      <c r="P15" s="100">
        <f t="shared" si="18"/>
        <v>13556</v>
      </c>
      <c r="AC15" s="5"/>
      <c r="AD15" s="5"/>
      <c r="AE15" s="5"/>
      <c r="AF15" s="5"/>
      <c r="AG15" s="5"/>
      <c r="AH15" s="5"/>
      <c r="AI15" s="5"/>
      <c r="AJ15" s="5"/>
      <c r="AK15" s="5"/>
    </row>
    <row r="16" spans="1:37" x14ac:dyDescent="0.35">
      <c r="A16" s="117" t="s">
        <v>13</v>
      </c>
      <c r="B16" s="110" t="s">
        <v>12</v>
      </c>
      <c r="C16" s="109">
        <f>C15*$R$16</f>
        <v>0</v>
      </c>
      <c r="D16" s="109">
        <f t="shared" ref="D16:P16" si="19">D15*$R$16</f>
        <v>0</v>
      </c>
      <c r="E16" s="109">
        <f t="shared" si="19"/>
        <v>0</v>
      </c>
      <c r="F16" s="109">
        <f t="shared" si="19"/>
        <v>0</v>
      </c>
      <c r="G16" s="109">
        <f t="shared" si="19"/>
        <v>0</v>
      </c>
      <c r="H16" s="109">
        <f t="shared" si="19"/>
        <v>0</v>
      </c>
      <c r="I16" s="109">
        <f t="shared" si="19"/>
        <v>0</v>
      </c>
      <c r="J16" s="109">
        <f t="shared" si="19"/>
        <v>0</v>
      </c>
      <c r="K16" s="109">
        <f t="shared" si="19"/>
        <v>0</v>
      </c>
      <c r="L16" s="109">
        <f t="shared" si="19"/>
        <v>0</v>
      </c>
      <c r="M16" s="109">
        <f t="shared" si="19"/>
        <v>0</v>
      </c>
      <c r="N16" s="109">
        <f t="shared" si="19"/>
        <v>0</v>
      </c>
      <c r="O16" s="109">
        <f t="shared" si="19"/>
        <v>0</v>
      </c>
      <c r="P16" s="109">
        <f t="shared" si="19"/>
        <v>0</v>
      </c>
      <c r="R16" s="2">
        <f>IF($B$16="Yes",(5.5%),0)</f>
        <v>0</v>
      </c>
    </row>
    <row r="17" spans="1:35" x14ac:dyDescent="0.35">
      <c r="A17" s="104"/>
      <c r="B17" s="13" t="s">
        <v>11</v>
      </c>
      <c r="C17" s="100">
        <f>C15-C16</f>
        <v>3308</v>
      </c>
      <c r="D17" s="100">
        <f t="shared" ref="D17:L17" si="20">D15-D16</f>
        <v>4769</v>
      </c>
      <c r="E17" s="100">
        <f t="shared" si="20"/>
        <v>6169</v>
      </c>
      <c r="F17" s="100">
        <f t="shared" si="20"/>
        <v>7015</v>
      </c>
      <c r="G17" s="100">
        <f t="shared" si="20"/>
        <v>8223</v>
      </c>
      <c r="H17" s="100">
        <f t="shared" si="20"/>
        <v>8516</v>
      </c>
      <c r="I17" s="100">
        <f t="shared" si="20"/>
        <v>9766</v>
      </c>
      <c r="J17" s="100">
        <f t="shared" si="20"/>
        <v>10199</v>
      </c>
      <c r="K17" s="100">
        <f t="shared" si="20"/>
        <v>10563</v>
      </c>
      <c r="L17" s="100">
        <f t="shared" si="20"/>
        <v>10878</v>
      </c>
      <c r="M17" s="100">
        <f t="shared" ref="M17:P17" si="21">M15-M16</f>
        <v>11156</v>
      </c>
      <c r="N17" s="100">
        <f t="shared" si="21"/>
        <v>11405</v>
      </c>
      <c r="O17" s="100">
        <f t="shared" si="21"/>
        <v>12460</v>
      </c>
      <c r="P17" s="100">
        <f t="shared" si="21"/>
        <v>13556</v>
      </c>
    </row>
    <row r="18" spans="1:35" s="14" customFormat="1" x14ac:dyDescent="0.35">
      <c r="A18" s="111" t="s">
        <v>14</v>
      </c>
      <c r="B18" s="116">
        <v>0.18</v>
      </c>
      <c r="C18" s="109">
        <f>C17*$B$18</f>
        <v>595.43999999999994</v>
      </c>
      <c r="D18" s="109">
        <f t="shared" ref="D18:L18" si="22">D17*$B$18</f>
        <v>858.42</v>
      </c>
      <c r="E18" s="109">
        <f t="shared" si="22"/>
        <v>1110.4199999999998</v>
      </c>
      <c r="F18" s="109">
        <f t="shared" si="22"/>
        <v>1262.7</v>
      </c>
      <c r="G18" s="109">
        <f t="shared" si="22"/>
        <v>1480.1399999999999</v>
      </c>
      <c r="H18" s="109">
        <f t="shared" si="22"/>
        <v>1532.8799999999999</v>
      </c>
      <c r="I18" s="109">
        <f t="shared" si="22"/>
        <v>1757.8799999999999</v>
      </c>
      <c r="J18" s="109">
        <f t="shared" si="22"/>
        <v>1835.82</v>
      </c>
      <c r="K18" s="109">
        <f t="shared" si="22"/>
        <v>1901.34</v>
      </c>
      <c r="L18" s="109">
        <f t="shared" si="22"/>
        <v>1958.04</v>
      </c>
      <c r="M18" s="109">
        <f t="shared" ref="M18:P18" si="23">M17*$B$18</f>
        <v>2008.08</v>
      </c>
      <c r="N18" s="109">
        <f t="shared" si="23"/>
        <v>2052.9</v>
      </c>
      <c r="O18" s="109">
        <f t="shared" si="23"/>
        <v>2242.7999999999997</v>
      </c>
      <c r="P18" s="109">
        <f t="shared" si="23"/>
        <v>2440.08</v>
      </c>
      <c r="Z18" s="15"/>
      <c r="AA18" s="16"/>
      <c r="AB18" s="16"/>
      <c r="AC18" s="16"/>
      <c r="AD18" s="16"/>
      <c r="AE18" s="16"/>
      <c r="AF18" s="16"/>
      <c r="AG18" s="16"/>
      <c r="AH18" s="16"/>
    </row>
    <row r="19" spans="1:35" s="17" customFormat="1" ht="18" x14ac:dyDescent="0.35">
      <c r="A19" s="159" t="s">
        <v>15</v>
      </c>
      <c r="B19" s="159"/>
      <c r="C19" s="112">
        <f>SUM(C17:C18)</f>
        <v>3903.44</v>
      </c>
      <c r="D19" s="112">
        <f t="shared" ref="D19:L19" si="24">SUM(D17:D18)</f>
        <v>5627.42</v>
      </c>
      <c r="E19" s="112">
        <f t="shared" si="24"/>
        <v>7279.42</v>
      </c>
      <c r="F19" s="112">
        <f t="shared" si="24"/>
        <v>8277.7000000000007</v>
      </c>
      <c r="G19" s="112">
        <f t="shared" si="24"/>
        <v>9703.14</v>
      </c>
      <c r="H19" s="112">
        <f t="shared" si="24"/>
        <v>10048.879999999999</v>
      </c>
      <c r="I19" s="112">
        <f t="shared" si="24"/>
        <v>11523.88</v>
      </c>
      <c r="J19" s="112">
        <f t="shared" si="24"/>
        <v>12034.82</v>
      </c>
      <c r="K19" s="112">
        <f t="shared" si="24"/>
        <v>12464.34</v>
      </c>
      <c r="L19" s="112">
        <f t="shared" si="24"/>
        <v>12836.04</v>
      </c>
      <c r="M19" s="112">
        <f t="shared" ref="M19:P19" si="25">SUM(M17:M18)</f>
        <v>13164.08</v>
      </c>
      <c r="N19" s="112">
        <f t="shared" si="25"/>
        <v>13457.9</v>
      </c>
      <c r="O19" s="112">
        <f t="shared" si="25"/>
        <v>14702.8</v>
      </c>
      <c r="P19" s="112">
        <f t="shared" si="25"/>
        <v>15996.08</v>
      </c>
      <c r="R19" s="14"/>
      <c r="S19" s="14"/>
      <c r="T19" s="18"/>
      <c r="U19" s="2"/>
      <c r="Z19" s="19"/>
      <c r="AA19" s="20"/>
      <c r="AB19" s="20"/>
      <c r="AC19" s="20"/>
      <c r="AD19" s="20"/>
      <c r="AE19" s="20"/>
      <c r="AF19" s="20"/>
      <c r="AG19" s="20"/>
      <c r="AH19" s="20"/>
    </row>
    <row r="20" spans="1:35" s="17" customFormat="1" ht="16.5" x14ac:dyDescent="0.35">
      <c r="A20" s="160" t="s">
        <v>16</v>
      </c>
      <c r="B20" s="160"/>
      <c r="C20" s="160"/>
      <c r="D20" s="160"/>
      <c r="E20" s="160"/>
      <c r="F20" s="160"/>
      <c r="G20" s="160"/>
      <c r="H20" s="160"/>
      <c r="I20" s="160"/>
      <c r="J20" s="160"/>
      <c r="K20" s="160"/>
      <c r="L20" s="160"/>
      <c r="M20" s="160"/>
      <c r="N20" s="160"/>
      <c r="O20" s="160"/>
      <c r="P20" s="160"/>
      <c r="R20" s="14"/>
      <c r="S20" s="14"/>
      <c r="T20" s="18"/>
      <c r="U20" s="2"/>
      <c r="Z20" s="19"/>
      <c r="AA20" s="20"/>
      <c r="AB20" s="20"/>
      <c r="AC20" s="20"/>
      <c r="AD20" s="20"/>
      <c r="AE20" s="20"/>
      <c r="AF20" s="20"/>
      <c r="AG20" s="20"/>
      <c r="AH20" s="20"/>
    </row>
    <row r="21" spans="1:35" s="17" customFormat="1" ht="16.5" x14ac:dyDescent="0.35">
      <c r="A21" s="126"/>
      <c r="B21" s="127"/>
      <c r="C21" s="128"/>
      <c r="D21" s="128"/>
      <c r="E21" s="128"/>
      <c r="F21" s="128"/>
      <c r="G21" s="128"/>
      <c r="H21" s="128"/>
      <c r="I21" s="128"/>
      <c r="J21" s="128"/>
      <c r="K21" s="128"/>
      <c r="L21" s="128"/>
      <c r="M21" s="128"/>
      <c r="N21" s="128"/>
      <c r="O21" s="128"/>
      <c r="P21" s="129"/>
      <c r="R21" s="14"/>
      <c r="S21" s="14"/>
      <c r="T21" s="18"/>
      <c r="U21" s="2"/>
      <c r="Z21" s="19"/>
      <c r="AA21" s="20"/>
      <c r="AB21" s="20"/>
      <c r="AC21" s="20"/>
      <c r="AD21" s="20"/>
      <c r="AE21" s="20"/>
      <c r="AF21" s="20"/>
      <c r="AG21" s="20"/>
      <c r="AH21" s="20"/>
    </row>
    <row r="22" spans="1:35" s="90" customFormat="1" ht="15.5" customHeight="1" x14ac:dyDescent="0.35">
      <c r="A22" s="92" t="s">
        <v>17</v>
      </c>
      <c r="B22" s="156" t="s">
        <v>82</v>
      </c>
      <c r="C22" s="157"/>
      <c r="D22" s="157"/>
      <c r="E22" s="157"/>
      <c r="F22" s="157"/>
      <c r="G22" s="157"/>
      <c r="H22" s="157"/>
      <c r="I22" s="157"/>
      <c r="J22" s="157"/>
      <c r="K22" s="157"/>
      <c r="L22" s="157"/>
      <c r="M22" s="157"/>
      <c r="N22" s="157"/>
      <c r="O22" s="157"/>
      <c r="P22" s="158"/>
      <c r="Q22" s="17"/>
      <c r="R22" s="125"/>
      <c r="S22" s="125"/>
      <c r="T22" s="89"/>
      <c r="U22" s="89"/>
      <c r="AA22" s="102"/>
      <c r="AB22" s="91"/>
      <c r="AC22" s="91"/>
      <c r="AD22" s="91"/>
      <c r="AE22" s="91"/>
      <c r="AF22" s="91"/>
      <c r="AG22" s="91"/>
      <c r="AH22" s="91"/>
      <c r="AI22" s="91"/>
    </row>
    <row r="23" spans="1:35" s="93" customFormat="1" ht="15.5" customHeight="1" x14ac:dyDescent="0.35">
      <c r="A23" s="92" t="s">
        <v>18</v>
      </c>
      <c r="B23" s="156" t="s">
        <v>83</v>
      </c>
      <c r="C23" s="157"/>
      <c r="D23" s="157"/>
      <c r="E23" s="157"/>
      <c r="F23" s="157"/>
      <c r="G23" s="157"/>
      <c r="H23" s="157"/>
      <c r="I23" s="157"/>
      <c r="J23" s="157"/>
      <c r="K23" s="157"/>
      <c r="L23" s="157"/>
      <c r="M23" s="157"/>
      <c r="N23" s="157"/>
      <c r="O23" s="157"/>
      <c r="P23" s="158"/>
      <c r="Q23" s="17"/>
      <c r="R23" s="125"/>
      <c r="S23" s="125"/>
      <c r="V23" s="94"/>
    </row>
    <row r="24" spans="1:35" s="93" customFormat="1" ht="15.5" customHeight="1" x14ac:dyDescent="0.35">
      <c r="A24" s="92" t="s">
        <v>81</v>
      </c>
      <c r="B24" s="156" t="s">
        <v>84</v>
      </c>
      <c r="C24" s="157"/>
      <c r="D24" s="157"/>
      <c r="E24" s="157"/>
      <c r="F24" s="157"/>
      <c r="G24" s="157"/>
      <c r="H24" s="157"/>
      <c r="I24" s="157"/>
      <c r="J24" s="157"/>
      <c r="K24" s="157"/>
      <c r="L24" s="157"/>
      <c r="M24" s="157"/>
      <c r="N24" s="157"/>
      <c r="O24" s="157"/>
      <c r="P24" s="158"/>
      <c r="Q24" s="17"/>
      <c r="R24" s="125"/>
      <c r="S24" s="125"/>
      <c r="V24" s="94"/>
    </row>
    <row r="25" spans="1:35" s="17" customFormat="1" ht="16.5" x14ac:dyDescent="0.35">
      <c r="A25" s="122"/>
      <c r="B25" s="122"/>
      <c r="C25" s="122"/>
      <c r="D25" s="122"/>
      <c r="E25" s="122"/>
      <c r="F25" s="122"/>
      <c r="G25" s="122"/>
      <c r="H25" s="122"/>
      <c r="I25" s="122"/>
      <c r="J25" s="122"/>
      <c r="K25" s="122"/>
      <c r="L25" s="122"/>
      <c r="M25" s="122"/>
      <c r="N25" s="122"/>
      <c r="O25" s="122"/>
      <c r="P25" s="122"/>
      <c r="R25" s="14"/>
      <c r="S25" s="14"/>
      <c r="T25" s="18"/>
      <c r="U25" s="2"/>
      <c r="Z25" s="19"/>
      <c r="AA25" s="20"/>
      <c r="AB25" s="20"/>
      <c r="AC25" s="20"/>
      <c r="AD25" s="20"/>
      <c r="AE25" s="20"/>
      <c r="AF25" s="20"/>
      <c r="AG25" s="20"/>
      <c r="AH25" s="20"/>
    </row>
    <row r="26" spans="1:35" s="17" customFormat="1" ht="16.5" x14ac:dyDescent="0.35">
      <c r="A26" s="122"/>
      <c r="B26" s="122"/>
      <c r="C26" s="122"/>
      <c r="D26" s="122"/>
      <c r="E26" s="122"/>
      <c r="F26" s="122"/>
      <c r="G26" s="122"/>
      <c r="H26" s="122"/>
      <c r="I26" s="122"/>
      <c r="J26" s="122"/>
      <c r="K26" s="122"/>
      <c r="L26" s="122"/>
      <c r="M26" s="122"/>
      <c r="N26" s="122"/>
      <c r="O26" s="122"/>
      <c r="P26" s="122"/>
      <c r="R26" s="14"/>
      <c r="S26" s="14"/>
      <c r="T26" s="18"/>
      <c r="U26" s="2"/>
      <c r="Z26" s="19"/>
      <c r="AA26" s="20"/>
      <c r="AB26" s="20"/>
      <c r="AC26" s="20"/>
      <c r="AD26" s="20"/>
      <c r="AE26" s="20"/>
      <c r="AF26" s="20"/>
      <c r="AG26" s="20"/>
      <c r="AH26" s="20"/>
    </row>
    <row r="27" spans="1:35" s="17" customFormat="1" ht="18" x14ac:dyDescent="0.35">
      <c r="A27" s="21"/>
      <c r="B27" s="21"/>
      <c r="C27" s="22"/>
      <c r="D27" s="22"/>
      <c r="E27" s="22"/>
      <c r="F27" s="22"/>
      <c r="G27" s="22"/>
      <c r="H27" s="22"/>
      <c r="I27" s="22"/>
      <c r="J27" s="22"/>
      <c r="K27" s="22"/>
      <c r="L27" s="22"/>
      <c r="M27" s="22"/>
      <c r="N27" s="22"/>
      <c r="O27" s="22"/>
      <c r="P27" s="10"/>
      <c r="R27" s="14"/>
      <c r="S27" s="14"/>
      <c r="T27" s="18"/>
      <c r="U27" s="2"/>
      <c r="Z27" s="19"/>
      <c r="AA27" s="20"/>
      <c r="AB27" s="20"/>
      <c r="AC27" s="20"/>
      <c r="AD27" s="20"/>
      <c r="AE27" s="20"/>
      <c r="AF27" s="20"/>
      <c r="AG27" s="20"/>
      <c r="AH27" s="20"/>
    </row>
    <row r="28" spans="1:35" ht="31" hidden="1" x14ac:dyDescent="0.35">
      <c r="A28" s="46"/>
      <c r="B28" s="118" t="s">
        <v>19</v>
      </c>
      <c r="C28" s="24" t="s">
        <v>20</v>
      </c>
      <c r="D28" s="24" t="s">
        <v>34</v>
      </c>
      <c r="E28" s="24" t="s">
        <v>35</v>
      </c>
      <c r="F28" s="24" t="s">
        <v>36</v>
      </c>
      <c r="G28" s="24" t="s">
        <v>37</v>
      </c>
      <c r="H28" s="24" t="s">
        <v>38</v>
      </c>
      <c r="I28" s="24" t="s">
        <v>39</v>
      </c>
      <c r="J28" s="24" t="s">
        <v>40</v>
      </c>
      <c r="K28" s="24" t="s">
        <v>41</v>
      </c>
      <c r="L28" s="24" t="s">
        <v>42</v>
      </c>
      <c r="M28" s="24" t="s">
        <v>86</v>
      </c>
      <c r="N28" s="23"/>
      <c r="O28" s="23"/>
      <c r="P28" s="25"/>
      <c r="R28" s="154"/>
      <c r="S28" s="154"/>
      <c r="T28" s="154"/>
      <c r="W28" s="26"/>
    </row>
    <row r="29" spans="1:35" hidden="1" x14ac:dyDescent="0.35">
      <c r="A29" s="96">
        <v>1</v>
      </c>
      <c r="B29" s="95">
        <v>300000</v>
      </c>
      <c r="C29" s="103">
        <v>2369</v>
      </c>
      <c r="D29" s="103">
        <v>3308</v>
      </c>
      <c r="E29" s="103">
        <v>4107</v>
      </c>
      <c r="F29" s="103">
        <v>5665</v>
      </c>
      <c r="G29" s="103">
        <v>5899</v>
      </c>
      <c r="H29" s="103">
        <v>7910</v>
      </c>
      <c r="I29" s="103">
        <v>10047</v>
      </c>
      <c r="J29" s="103">
        <v>12265</v>
      </c>
      <c r="K29" s="103">
        <v>15686</v>
      </c>
      <c r="L29" s="103">
        <v>18184</v>
      </c>
      <c r="M29" s="97">
        <v>22207</v>
      </c>
      <c r="N29" s="23"/>
      <c r="O29" s="23"/>
      <c r="P29" s="27"/>
      <c r="R29" s="14"/>
      <c r="S29" s="14"/>
      <c r="T29" s="14"/>
    </row>
    <row r="30" spans="1:35" ht="16.5" hidden="1" x14ac:dyDescent="0.35">
      <c r="A30" s="96">
        <v>2</v>
      </c>
      <c r="B30" s="95">
        <v>500000</v>
      </c>
      <c r="C30" s="103">
        <v>2792</v>
      </c>
      <c r="D30" s="103">
        <v>4769</v>
      </c>
      <c r="E30" s="103">
        <v>5490</v>
      </c>
      <c r="F30" s="103">
        <v>6786</v>
      </c>
      <c r="G30" s="103">
        <v>6865</v>
      </c>
      <c r="H30" s="103">
        <v>9985</v>
      </c>
      <c r="I30" s="103">
        <v>12178</v>
      </c>
      <c r="J30" s="103">
        <v>15544</v>
      </c>
      <c r="K30" s="103">
        <v>21437</v>
      </c>
      <c r="L30" s="103">
        <v>27213</v>
      </c>
      <c r="M30" s="97">
        <v>31385</v>
      </c>
      <c r="N30" s="23"/>
      <c r="O30" s="23"/>
      <c r="P30" s="27"/>
      <c r="R30" s="18"/>
      <c r="T30" s="17"/>
    </row>
    <row r="31" spans="1:35" hidden="1" x14ac:dyDescent="0.35">
      <c r="A31" s="96">
        <v>3</v>
      </c>
      <c r="B31" s="95">
        <v>700000</v>
      </c>
      <c r="C31" s="103">
        <v>3783</v>
      </c>
      <c r="D31" s="103">
        <v>6169</v>
      </c>
      <c r="E31" s="103">
        <v>6617</v>
      </c>
      <c r="F31" s="103">
        <v>7759</v>
      </c>
      <c r="G31" s="103">
        <v>7912</v>
      </c>
      <c r="H31" s="103">
        <v>11890</v>
      </c>
      <c r="I31" s="103">
        <v>14152</v>
      </c>
      <c r="J31" s="103">
        <v>18111</v>
      </c>
      <c r="K31" s="103">
        <v>25633</v>
      </c>
      <c r="L31" s="103">
        <v>32003</v>
      </c>
      <c r="M31" s="97">
        <v>36749</v>
      </c>
      <c r="N31" s="23"/>
      <c r="O31" s="23"/>
      <c r="P31" s="27"/>
    </row>
    <row r="32" spans="1:35" hidden="1" x14ac:dyDescent="0.35">
      <c r="A32" s="96">
        <v>4</v>
      </c>
      <c r="B32" s="95">
        <v>1000000</v>
      </c>
      <c r="C32" s="103">
        <v>4856</v>
      </c>
      <c r="D32" s="103">
        <v>7015</v>
      </c>
      <c r="E32" s="103">
        <v>7360</v>
      </c>
      <c r="F32" s="103">
        <v>8722</v>
      </c>
      <c r="G32" s="103">
        <v>9120</v>
      </c>
      <c r="H32" s="103">
        <v>13148</v>
      </c>
      <c r="I32" s="103">
        <v>15489</v>
      </c>
      <c r="J32" s="103">
        <v>20076</v>
      </c>
      <c r="K32" s="103">
        <v>29325</v>
      </c>
      <c r="L32" s="103">
        <v>35568</v>
      </c>
      <c r="M32" s="97">
        <v>41677</v>
      </c>
      <c r="P32" s="27"/>
    </row>
    <row r="33" spans="1:16" hidden="1" x14ac:dyDescent="0.35">
      <c r="A33" s="96">
        <v>5</v>
      </c>
      <c r="B33" s="95">
        <v>1500000</v>
      </c>
      <c r="C33" s="103">
        <v>5680</v>
      </c>
      <c r="D33" s="103">
        <v>8223</v>
      </c>
      <c r="E33" s="103">
        <v>8429</v>
      </c>
      <c r="F33" s="103">
        <v>10311</v>
      </c>
      <c r="G33" s="103">
        <v>10624</v>
      </c>
      <c r="H33" s="103">
        <v>15128</v>
      </c>
      <c r="I33" s="103">
        <v>17554</v>
      </c>
      <c r="J33" s="103">
        <v>22857</v>
      </c>
      <c r="K33" s="103">
        <v>34068</v>
      </c>
      <c r="L33" s="103">
        <v>41618</v>
      </c>
      <c r="M33" s="97">
        <v>47826</v>
      </c>
      <c r="N33" s="5"/>
      <c r="O33" s="5"/>
      <c r="P33" s="27"/>
    </row>
    <row r="34" spans="1:16" hidden="1" x14ac:dyDescent="0.35">
      <c r="A34" s="96">
        <v>6</v>
      </c>
      <c r="B34" s="95">
        <v>2000000</v>
      </c>
      <c r="C34" s="103">
        <v>6176</v>
      </c>
      <c r="D34" s="103">
        <v>8516</v>
      </c>
      <c r="E34" s="103">
        <v>8670</v>
      </c>
      <c r="F34" s="103">
        <v>10524</v>
      </c>
      <c r="G34" s="103">
        <v>11297</v>
      </c>
      <c r="H34" s="103">
        <v>16859</v>
      </c>
      <c r="I34" s="103">
        <v>19411</v>
      </c>
      <c r="J34" s="103">
        <v>24740</v>
      </c>
      <c r="K34" s="103">
        <v>37344</v>
      </c>
      <c r="L34" s="103">
        <v>45821</v>
      </c>
      <c r="M34" s="97">
        <v>52100</v>
      </c>
      <c r="N34" s="5"/>
      <c r="O34" s="5"/>
      <c r="P34" s="27"/>
    </row>
    <row r="35" spans="1:16" hidden="1" x14ac:dyDescent="0.35">
      <c r="A35" s="96">
        <v>7</v>
      </c>
      <c r="B35" s="95">
        <v>2500000</v>
      </c>
      <c r="C35" s="103">
        <v>6561</v>
      </c>
      <c r="D35" s="103">
        <v>9766</v>
      </c>
      <c r="E35" s="103">
        <v>9917</v>
      </c>
      <c r="F35" s="103">
        <v>11955</v>
      </c>
      <c r="G35" s="103">
        <v>13401</v>
      </c>
      <c r="H35" s="103">
        <v>17905</v>
      </c>
      <c r="I35" s="103">
        <v>20506</v>
      </c>
      <c r="J35" s="103">
        <v>26202</v>
      </c>
      <c r="K35" s="103">
        <v>39885</v>
      </c>
      <c r="L35" s="103">
        <v>49081</v>
      </c>
      <c r="M35" s="97">
        <v>55416</v>
      </c>
      <c r="N35" s="5"/>
      <c r="O35" s="5"/>
      <c r="P35" s="27"/>
    </row>
    <row r="36" spans="1:16" hidden="1" x14ac:dyDescent="0.35">
      <c r="A36" s="96">
        <v>8</v>
      </c>
      <c r="B36" s="95">
        <v>3000000</v>
      </c>
      <c r="C36" s="103">
        <v>8540</v>
      </c>
      <c r="D36" s="103">
        <v>10199</v>
      </c>
      <c r="E36" s="103">
        <v>10335</v>
      </c>
      <c r="F36" s="103">
        <v>12393</v>
      </c>
      <c r="G36" s="103">
        <v>13886</v>
      </c>
      <c r="H36" s="103">
        <v>18762</v>
      </c>
      <c r="I36" s="103">
        <v>21403</v>
      </c>
      <c r="J36" s="103">
        <v>27397</v>
      </c>
      <c r="K36" s="103">
        <v>41963</v>
      </c>
      <c r="L36" s="103">
        <v>51747</v>
      </c>
      <c r="M36" s="97">
        <v>58127</v>
      </c>
      <c r="N36" s="5"/>
      <c r="O36" s="5"/>
      <c r="P36" s="27"/>
    </row>
    <row r="37" spans="1:16" hidden="1" x14ac:dyDescent="0.35">
      <c r="A37" s="96">
        <v>9</v>
      </c>
      <c r="B37" s="95">
        <v>3500000</v>
      </c>
      <c r="C37" s="103">
        <v>8870</v>
      </c>
      <c r="D37" s="103">
        <v>10563</v>
      </c>
      <c r="E37" s="103">
        <v>10696</v>
      </c>
      <c r="F37" s="103">
        <v>12762</v>
      </c>
      <c r="G37" s="103">
        <v>14295</v>
      </c>
      <c r="H37" s="103">
        <v>19484</v>
      </c>
      <c r="I37" s="103">
        <v>22158</v>
      </c>
      <c r="J37" s="103">
        <v>28406</v>
      </c>
      <c r="K37" s="103">
        <v>43718</v>
      </c>
      <c r="L37" s="103">
        <v>53998</v>
      </c>
      <c r="M37" s="97">
        <v>60416</v>
      </c>
      <c r="N37" s="5"/>
      <c r="O37" s="5"/>
      <c r="P37" s="27"/>
    </row>
    <row r="38" spans="1:16" hidden="1" x14ac:dyDescent="0.35">
      <c r="A38" s="96">
        <v>10</v>
      </c>
      <c r="B38" s="95">
        <v>4000000</v>
      </c>
      <c r="C38" s="103">
        <v>9157</v>
      </c>
      <c r="D38" s="103">
        <v>10878</v>
      </c>
      <c r="E38" s="103">
        <v>10997</v>
      </c>
      <c r="F38" s="103">
        <v>13081</v>
      </c>
      <c r="G38" s="103">
        <v>14649</v>
      </c>
      <c r="H38" s="103">
        <v>20109</v>
      </c>
      <c r="I38" s="103">
        <v>22813</v>
      </c>
      <c r="J38" s="103">
        <v>29279</v>
      </c>
      <c r="K38" s="103">
        <v>45238</v>
      </c>
      <c r="L38" s="103">
        <v>55948</v>
      </c>
      <c r="M38" s="97">
        <v>62399</v>
      </c>
      <c r="N38" s="5"/>
      <c r="O38" s="5"/>
      <c r="P38" s="27"/>
    </row>
    <row r="39" spans="1:16" hidden="1" x14ac:dyDescent="0.35">
      <c r="A39" s="96">
        <v>11</v>
      </c>
      <c r="B39" s="95">
        <v>4500000</v>
      </c>
      <c r="C39" s="103">
        <v>9410</v>
      </c>
      <c r="D39" s="103">
        <v>11156</v>
      </c>
      <c r="E39" s="103">
        <v>11265</v>
      </c>
      <c r="F39" s="103">
        <v>13362</v>
      </c>
      <c r="G39" s="103">
        <v>14961</v>
      </c>
      <c r="H39" s="103">
        <v>20661</v>
      </c>
      <c r="I39" s="103">
        <v>23390</v>
      </c>
      <c r="J39" s="103">
        <v>30050</v>
      </c>
      <c r="K39" s="103">
        <v>46579</v>
      </c>
      <c r="L39" s="103">
        <v>57668</v>
      </c>
      <c r="M39" s="97">
        <v>64149</v>
      </c>
      <c r="N39" s="5"/>
      <c r="O39" s="5"/>
      <c r="P39" s="27"/>
    </row>
    <row r="40" spans="1:16" hidden="1" x14ac:dyDescent="0.35">
      <c r="A40" s="96">
        <v>12</v>
      </c>
      <c r="B40" s="95">
        <v>5000000</v>
      </c>
      <c r="C40" s="103">
        <v>10200</v>
      </c>
      <c r="D40" s="103">
        <v>11405</v>
      </c>
      <c r="E40" s="103">
        <v>13199</v>
      </c>
      <c r="F40" s="103">
        <v>14685</v>
      </c>
      <c r="G40" s="103">
        <v>16321</v>
      </c>
      <c r="H40" s="103">
        <v>21154</v>
      </c>
      <c r="I40" s="103">
        <v>23907</v>
      </c>
      <c r="J40" s="103">
        <v>30740</v>
      </c>
      <c r="K40" s="103">
        <v>47778</v>
      </c>
      <c r="L40" s="103">
        <v>59207</v>
      </c>
      <c r="M40" s="97">
        <v>65713</v>
      </c>
      <c r="N40" s="5"/>
      <c r="O40" s="5"/>
      <c r="P40" s="27"/>
    </row>
    <row r="41" spans="1:16" hidden="1" x14ac:dyDescent="0.35">
      <c r="A41" s="96">
        <v>13</v>
      </c>
      <c r="B41" s="95">
        <v>7500000</v>
      </c>
      <c r="C41" s="103">
        <v>11123</v>
      </c>
      <c r="D41" s="103">
        <v>12460</v>
      </c>
      <c r="E41" s="103">
        <v>14736</v>
      </c>
      <c r="F41" s="103">
        <v>16422</v>
      </c>
      <c r="G41" s="103">
        <v>17989</v>
      </c>
      <c r="H41" s="103">
        <v>23054</v>
      </c>
      <c r="I41" s="103">
        <v>25896</v>
      </c>
      <c r="J41" s="103">
        <v>33393</v>
      </c>
      <c r="K41" s="103">
        <v>52395</v>
      </c>
      <c r="L41" s="103">
        <v>65130</v>
      </c>
      <c r="M41" s="97">
        <v>71736</v>
      </c>
      <c r="N41" s="5"/>
      <c r="O41" s="5"/>
      <c r="P41" s="27"/>
    </row>
    <row r="42" spans="1:16" hidden="1" x14ac:dyDescent="0.35">
      <c r="A42" s="96">
        <v>14</v>
      </c>
      <c r="B42" s="95">
        <v>10000000</v>
      </c>
      <c r="C42" s="97">
        <v>11779</v>
      </c>
      <c r="D42" s="97">
        <v>13556</v>
      </c>
      <c r="E42" s="97">
        <v>16067</v>
      </c>
      <c r="F42" s="97">
        <v>18522</v>
      </c>
      <c r="G42" s="97">
        <v>20719</v>
      </c>
      <c r="H42" s="97">
        <v>24403</v>
      </c>
      <c r="I42" s="97">
        <v>27307</v>
      </c>
      <c r="J42" s="97">
        <v>35277</v>
      </c>
      <c r="K42" s="97">
        <v>55671</v>
      </c>
      <c r="L42" s="97">
        <v>69333</v>
      </c>
      <c r="M42" s="97">
        <v>76010</v>
      </c>
      <c r="N42" s="5"/>
      <c r="O42" s="5"/>
      <c r="P42" s="27"/>
    </row>
    <row r="50" spans="1:34" s="17" customFormat="1" ht="18" x14ac:dyDescent="0.35">
      <c r="A50" s="21"/>
      <c r="B50" s="21"/>
      <c r="C50" s="22"/>
      <c r="D50" s="22"/>
      <c r="E50" s="22"/>
      <c r="F50" s="22"/>
      <c r="G50" s="22"/>
      <c r="H50" s="22"/>
      <c r="I50" s="22"/>
      <c r="J50" s="22"/>
      <c r="K50" s="22"/>
      <c r="L50" s="22"/>
      <c r="M50" s="22"/>
      <c r="N50" s="22"/>
      <c r="O50" s="22"/>
      <c r="P50" s="10"/>
      <c r="R50" s="14"/>
      <c r="S50" s="14"/>
      <c r="T50" s="18"/>
      <c r="U50" s="2"/>
      <c r="Z50" s="19"/>
      <c r="AA50" s="20"/>
      <c r="AB50" s="20"/>
      <c r="AC50" s="20"/>
      <c r="AD50" s="20"/>
      <c r="AE50" s="20"/>
      <c r="AF50" s="20"/>
      <c r="AG50" s="20"/>
      <c r="AH50" s="20"/>
    </row>
    <row r="51" spans="1:34" s="94" customFormat="1" x14ac:dyDescent="0.35">
      <c r="A51" s="123"/>
      <c r="B51" s="155"/>
      <c r="C51" s="155"/>
      <c r="D51" s="155"/>
      <c r="E51" s="155"/>
      <c r="F51" s="155"/>
      <c r="G51" s="155"/>
      <c r="H51" s="155"/>
      <c r="I51" s="155"/>
      <c r="J51" s="155"/>
      <c r="K51" s="155"/>
      <c r="L51" s="155"/>
      <c r="M51" s="155"/>
      <c r="N51" s="155"/>
      <c r="O51" s="155"/>
      <c r="P51" s="155"/>
      <c r="Q51" s="155"/>
      <c r="R51" s="155"/>
      <c r="S51" s="155"/>
    </row>
    <row r="52" spans="1:34" x14ac:dyDescent="0.35">
      <c r="I52" s="94"/>
    </row>
  </sheetData>
  <sheetProtection algorithmName="SHA-512" hashValue="p6yQUgaUREn7kVcQKubD7ww+8uXNiNjlXvykHsuFuxa/IkjlcoPJrIfGounvZhE26/SfG8EuKcxRzJzlp9auoQ==" saltValue="4weHU0A1DAYZc88EMmPLTw==" spinCount="100000" sheet="1" objects="1" scenarios="1"/>
  <dataConsolidate/>
  <mergeCells count="12">
    <mergeCell ref="A19:B19"/>
    <mergeCell ref="A20:P20"/>
    <mergeCell ref="Z2:AA2"/>
    <mergeCell ref="A1:P1"/>
    <mergeCell ref="A2:P2"/>
    <mergeCell ref="A3:P3"/>
    <mergeCell ref="A15:B15"/>
    <mergeCell ref="R28:T28"/>
    <mergeCell ref="B51:S51"/>
    <mergeCell ref="B22:P22"/>
    <mergeCell ref="B23:P23"/>
    <mergeCell ref="B24:P24"/>
  </mergeCells>
  <phoneticPr fontId="46" type="noConversion"/>
  <dataValidations count="5">
    <dataValidation type="list" allowBlank="1" showInputMessage="1" showErrorMessage="1" sqref="B16" xr:uid="{ABAF14C3-98E2-403D-91DE-D3BC0E375163}">
      <formula1>"YES,NO"</formula1>
    </dataValidation>
    <dataValidation type="list" allowBlank="1" showInputMessage="1" showErrorMessage="1" sqref="WVI982922 WLM982922 WBQ982922 VRU982922 VHY982922 UYC982922 UOG982922 UEK982922 TUO982922 TKS982922 TAW982922 SRA982922 SHE982922 RXI982922 RNM982922 RDQ982922 QTU982922 QJY982922 QAC982922 PQG982922 PGK982922 OWO982922 OMS982922 OCW982922 NTA982922 NJE982922 MZI982922 MPM982922 MFQ982922 LVU982922 LLY982922 LCC982922 KSG982922 KIK982922 JYO982922 JOS982922 JEW982922 IVA982922 ILE982922 IBI982922 HRM982922 HHQ982922 GXU982922 GNY982922 GEC982922 FUG982922 FKK982922 FAO982922 EQS982922 EGW982922 DXA982922 DNE982922 DDI982922 CTM982922 CJQ982922 BZU982922 BPY982922 BGC982922 AWG982922 AMK982922 ACO982922 SS982922 IW982922 B982918 WVI917386 WLM917386 WBQ917386 VRU917386 VHY917386 UYC917386 UOG917386 UEK917386 TUO917386 TKS917386 TAW917386 SRA917386 SHE917386 RXI917386 RNM917386 RDQ917386 QTU917386 QJY917386 QAC917386 PQG917386 PGK917386 OWO917386 OMS917386 OCW917386 NTA917386 NJE917386 MZI917386 MPM917386 MFQ917386 LVU917386 LLY917386 LCC917386 KSG917386 KIK917386 JYO917386 JOS917386 JEW917386 IVA917386 ILE917386 IBI917386 HRM917386 HHQ917386 GXU917386 GNY917386 GEC917386 FUG917386 FKK917386 FAO917386 EQS917386 EGW917386 DXA917386 DNE917386 DDI917386 CTM917386 CJQ917386 BZU917386 BPY917386 BGC917386 AWG917386 AMK917386 ACO917386 SS917386 IW917386 B917382 WVI851850 WLM851850 WBQ851850 VRU851850 VHY851850 UYC851850 UOG851850 UEK851850 TUO851850 TKS851850 TAW851850 SRA851850 SHE851850 RXI851850 RNM851850 RDQ851850 QTU851850 QJY851850 QAC851850 PQG851850 PGK851850 OWO851850 OMS851850 OCW851850 NTA851850 NJE851850 MZI851850 MPM851850 MFQ851850 LVU851850 LLY851850 LCC851850 KSG851850 KIK851850 JYO851850 JOS851850 JEW851850 IVA851850 ILE851850 IBI851850 HRM851850 HHQ851850 GXU851850 GNY851850 GEC851850 FUG851850 FKK851850 FAO851850 EQS851850 EGW851850 DXA851850 DNE851850 DDI851850 CTM851850 CJQ851850 BZU851850 BPY851850 BGC851850 AWG851850 AMK851850 ACO851850 SS851850 IW851850 B851846 WVI786314 WLM786314 WBQ786314 VRU786314 VHY786314 UYC786314 UOG786314 UEK786314 TUO786314 TKS786314 TAW786314 SRA786314 SHE786314 RXI786314 RNM786314 RDQ786314 QTU786314 QJY786314 QAC786314 PQG786314 PGK786314 OWO786314 OMS786314 OCW786314 NTA786314 NJE786314 MZI786314 MPM786314 MFQ786314 LVU786314 LLY786314 LCC786314 KSG786314 KIK786314 JYO786314 JOS786314 JEW786314 IVA786314 ILE786314 IBI786314 HRM786314 HHQ786314 GXU786314 GNY786314 GEC786314 FUG786314 FKK786314 FAO786314 EQS786314 EGW786314 DXA786314 DNE786314 DDI786314 CTM786314 CJQ786314 BZU786314 BPY786314 BGC786314 AWG786314 AMK786314 ACO786314 SS786314 IW786314 B786310 WVI720778 WLM720778 WBQ720778 VRU720778 VHY720778 UYC720778 UOG720778 UEK720778 TUO720778 TKS720778 TAW720778 SRA720778 SHE720778 RXI720778 RNM720778 RDQ720778 QTU720778 QJY720778 QAC720778 PQG720778 PGK720778 OWO720778 OMS720778 OCW720778 NTA720778 NJE720778 MZI720778 MPM720778 MFQ720778 LVU720778 LLY720778 LCC720778 KSG720778 KIK720778 JYO720778 JOS720778 JEW720778 IVA720778 ILE720778 IBI720778 HRM720778 HHQ720778 GXU720778 GNY720778 GEC720778 FUG720778 FKK720778 FAO720778 EQS720778 EGW720778 DXA720778 DNE720778 DDI720778 CTM720778 CJQ720778 BZU720778 BPY720778 BGC720778 AWG720778 AMK720778 ACO720778 SS720778 IW720778 B720774 WVI655242 WLM655242 WBQ655242 VRU655242 VHY655242 UYC655242 UOG655242 UEK655242 TUO655242 TKS655242 TAW655242 SRA655242 SHE655242 RXI655242 RNM655242 RDQ655242 QTU655242 QJY655242 QAC655242 PQG655242 PGK655242 OWO655242 OMS655242 OCW655242 NTA655242 NJE655242 MZI655242 MPM655242 MFQ655242 LVU655242 LLY655242 LCC655242 KSG655242 KIK655242 JYO655242 JOS655242 JEW655242 IVA655242 ILE655242 IBI655242 HRM655242 HHQ655242 GXU655242 GNY655242 GEC655242 FUG655242 FKK655242 FAO655242 EQS655242 EGW655242 DXA655242 DNE655242 DDI655242 CTM655242 CJQ655242 BZU655242 BPY655242 BGC655242 AWG655242 AMK655242 ACO655242 SS655242 IW655242 B655238 WVI589706 WLM589706 WBQ589706 VRU589706 VHY589706 UYC589706 UOG589706 UEK589706 TUO589706 TKS589706 TAW589706 SRA589706 SHE589706 RXI589706 RNM589706 RDQ589706 QTU589706 QJY589706 QAC589706 PQG589706 PGK589706 OWO589706 OMS589706 OCW589706 NTA589706 NJE589706 MZI589706 MPM589706 MFQ589706 LVU589706 LLY589706 LCC589706 KSG589706 KIK589706 JYO589706 JOS589706 JEW589706 IVA589706 ILE589706 IBI589706 HRM589706 HHQ589706 GXU589706 GNY589706 GEC589706 FUG589706 FKK589706 FAO589706 EQS589706 EGW589706 DXA589706 DNE589706 DDI589706 CTM589706 CJQ589706 BZU589706 BPY589706 BGC589706 AWG589706 AMK589706 ACO589706 SS589706 IW589706 B589702 WVI524170 WLM524170 WBQ524170 VRU524170 VHY524170 UYC524170 UOG524170 UEK524170 TUO524170 TKS524170 TAW524170 SRA524170 SHE524170 RXI524170 RNM524170 RDQ524170 QTU524170 QJY524170 QAC524170 PQG524170 PGK524170 OWO524170 OMS524170 OCW524170 NTA524170 NJE524170 MZI524170 MPM524170 MFQ524170 LVU524170 LLY524170 LCC524170 KSG524170 KIK524170 JYO524170 JOS524170 JEW524170 IVA524170 ILE524170 IBI524170 HRM524170 HHQ524170 GXU524170 GNY524170 GEC524170 FUG524170 FKK524170 FAO524170 EQS524170 EGW524170 DXA524170 DNE524170 DDI524170 CTM524170 CJQ524170 BZU524170 BPY524170 BGC524170 AWG524170 AMK524170 ACO524170 SS524170 IW524170 B524166 WVI458634 WLM458634 WBQ458634 VRU458634 VHY458634 UYC458634 UOG458634 UEK458634 TUO458634 TKS458634 TAW458634 SRA458634 SHE458634 RXI458634 RNM458634 RDQ458634 QTU458634 QJY458634 QAC458634 PQG458634 PGK458634 OWO458634 OMS458634 OCW458634 NTA458634 NJE458634 MZI458634 MPM458634 MFQ458634 LVU458634 LLY458634 LCC458634 KSG458634 KIK458634 JYO458634 JOS458634 JEW458634 IVA458634 ILE458634 IBI458634 HRM458634 HHQ458634 GXU458634 GNY458634 GEC458634 FUG458634 FKK458634 FAO458634 EQS458634 EGW458634 DXA458634 DNE458634 DDI458634 CTM458634 CJQ458634 BZU458634 BPY458634 BGC458634 AWG458634 AMK458634 ACO458634 SS458634 IW458634 B458630 WVI393098 WLM393098 WBQ393098 VRU393098 VHY393098 UYC393098 UOG393098 UEK393098 TUO393098 TKS393098 TAW393098 SRA393098 SHE393098 RXI393098 RNM393098 RDQ393098 QTU393098 QJY393098 QAC393098 PQG393098 PGK393098 OWO393098 OMS393098 OCW393098 NTA393098 NJE393098 MZI393098 MPM393098 MFQ393098 LVU393098 LLY393098 LCC393098 KSG393098 KIK393098 JYO393098 JOS393098 JEW393098 IVA393098 ILE393098 IBI393098 HRM393098 HHQ393098 GXU393098 GNY393098 GEC393098 FUG393098 FKK393098 FAO393098 EQS393098 EGW393098 DXA393098 DNE393098 DDI393098 CTM393098 CJQ393098 BZU393098 BPY393098 BGC393098 AWG393098 AMK393098 ACO393098 SS393098 IW393098 B393094 WVI327562 WLM327562 WBQ327562 VRU327562 VHY327562 UYC327562 UOG327562 UEK327562 TUO327562 TKS327562 TAW327562 SRA327562 SHE327562 RXI327562 RNM327562 RDQ327562 QTU327562 QJY327562 QAC327562 PQG327562 PGK327562 OWO327562 OMS327562 OCW327562 NTA327562 NJE327562 MZI327562 MPM327562 MFQ327562 LVU327562 LLY327562 LCC327562 KSG327562 KIK327562 JYO327562 JOS327562 JEW327562 IVA327562 ILE327562 IBI327562 HRM327562 HHQ327562 GXU327562 GNY327562 GEC327562 FUG327562 FKK327562 FAO327562 EQS327562 EGW327562 DXA327562 DNE327562 DDI327562 CTM327562 CJQ327562 BZU327562 BPY327562 BGC327562 AWG327562 AMK327562 ACO327562 SS327562 IW327562 B327558 WVI262026 WLM262026 WBQ262026 VRU262026 VHY262026 UYC262026 UOG262026 UEK262026 TUO262026 TKS262026 TAW262026 SRA262026 SHE262026 RXI262026 RNM262026 RDQ262026 QTU262026 QJY262026 QAC262026 PQG262026 PGK262026 OWO262026 OMS262026 OCW262026 NTA262026 NJE262026 MZI262026 MPM262026 MFQ262026 LVU262026 LLY262026 LCC262026 KSG262026 KIK262026 JYO262026 JOS262026 JEW262026 IVA262026 ILE262026 IBI262026 HRM262026 HHQ262026 GXU262026 GNY262026 GEC262026 FUG262026 FKK262026 FAO262026 EQS262026 EGW262026 DXA262026 DNE262026 DDI262026 CTM262026 CJQ262026 BZU262026 BPY262026 BGC262026 AWG262026 AMK262026 ACO262026 SS262026 IW262026 B262022 WVI196490 WLM196490 WBQ196490 VRU196490 VHY196490 UYC196490 UOG196490 UEK196490 TUO196490 TKS196490 TAW196490 SRA196490 SHE196490 RXI196490 RNM196490 RDQ196490 QTU196490 QJY196490 QAC196490 PQG196490 PGK196490 OWO196490 OMS196490 OCW196490 NTA196490 NJE196490 MZI196490 MPM196490 MFQ196490 LVU196490 LLY196490 LCC196490 KSG196490 KIK196490 JYO196490 JOS196490 JEW196490 IVA196490 ILE196490 IBI196490 HRM196490 HHQ196490 GXU196490 GNY196490 GEC196490 FUG196490 FKK196490 FAO196490 EQS196490 EGW196490 DXA196490 DNE196490 DDI196490 CTM196490 CJQ196490 BZU196490 BPY196490 BGC196490 AWG196490 AMK196490 ACO196490 SS196490 IW196490 B196486 WVI130954 WLM130954 WBQ130954 VRU130954 VHY130954 UYC130954 UOG130954 UEK130954 TUO130954 TKS130954 TAW130954 SRA130954 SHE130954 RXI130954 RNM130954 RDQ130954 QTU130954 QJY130954 QAC130954 PQG130954 PGK130954 OWO130954 OMS130954 OCW130954 NTA130954 NJE130954 MZI130954 MPM130954 MFQ130954 LVU130954 LLY130954 LCC130954 KSG130954 KIK130954 JYO130954 JOS130954 JEW130954 IVA130954 ILE130954 IBI130954 HRM130954 HHQ130954 GXU130954 GNY130954 GEC130954 FUG130954 FKK130954 FAO130954 EQS130954 EGW130954 DXA130954 DNE130954 DDI130954 CTM130954 CJQ130954 BZU130954 BPY130954 BGC130954 AWG130954 AMK130954 ACO130954 SS130954 IW130954 B130950 WVI65418 WLM65418 WBQ65418 VRU65418 VHY65418 UYC65418 UOG65418 UEK65418 TUO65418 TKS65418 TAW65418 SRA65418 SHE65418 RXI65418 RNM65418 RDQ65418 QTU65418 QJY65418 QAC65418 PQG65418 PGK65418 OWO65418 OMS65418 OCW65418 NTA65418 NJE65418 MZI65418 MPM65418 MFQ65418 LVU65418 LLY65418 LCC65418 KSG65418 KIK65418 JYO65418 JOS65418 JEW65418 IVA65418 ILE65418 IBI65418 HRM65418 HHQ65418 GXU65418 GNY65418 GEC65418 FUG65418 FKK65418 FAO65418 EQS65418 EGW65418 DXA65418 DNE65418 DDI65418 CTM65418 CJQ65418 BZU65418 BPY65418 BGC65418 AWG65418 AMK65418 ACO65418 SS65418 IW65418 B65414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xr:uid="{1E4BFAA0-4601-45A6-BBD7-08A7694D8D21}">
      <formula1>"0%,5.50%"</formula1>
    </dataValidation>
    <dataValidation type="list" allowBlank="1" showInputMessage="1" showErrorMessage="1" sqref="WLM982919 WBQ982919 VRU982919 VHY982919 UYC982919 UOG982919 UEK982919 TUO982919 TKS982919 TAW982919 SRA982919 SHE982919 RXI982919 RNM982919 RDQ982919 QTU982919 QJY982919 QAC982919 PQG982919 PGK982919 OWO982919 OMS982919 OCW982919 NTA982919 NJE982919 MZI982919 MPM982919 MFQ982919 LVU982919 LLY982919 LCC982919 KSG982919 KIK982919 JYO982919 JOS982919 JEW982919 IVA982919 ILE982919 IBI982919 HRM982919 HHQ982919 GXU982919 GNY982919 GEC982919 FUG982919 FKK982919 FAO982919 EQS982919 EGW982919 DXA982919 DNE982919 DDI982919 CTM982919 CJQ982919 BZU982919 BPY982919 BGC982919 AWG982919 AMK982919 ACO982919 SS982919 IW982919 B982915 WVI917383 WLM917383 WBQ917383 VRU917383 VHY917383 UYC917383 UOG917383 UEK917383 TUO917383 TKS917383 TAW917383 SRA917383 SHE917383 RXI917383 RNM917383 RDQ917383 QTU917383 QJY917383 QAC917383 PQG917383 PGK917383 OWO917383 OMS917383 OCW917383 NTA917383 NJE917383 MZI917383 MPM917383 MFQ917383 LVU917383 LLY917383 LCC917383 KSG917383 KIK917383 JYO917383 JOS917383 JEW917383 IVA917383 ILE917383 IBI917383 HRM917383 HHQ917383 GXU917383 GNY917383 GEC917383 FUG917383 FKK917383 FAO917383 EQS917383 EGW917383 DXA917383 DNE917383 DDI917383 CTM917383 CJQ917383 BZU917383 BPY917383 BGC917383 AWG917383 AMK917383 ACO917383 SS917383 IW917383 B917379 WVI851847 WLM851847 WBQ851847 VRU851847 VHY851847 UYC851847 UOG851847 UEK851847 TUO851847 TKS851847 TAW851847 SRA851847 SHE851847 RXI851847 RNM851847 RDQ851847 QTU851847 QJY851847 QAC851847 PQG851847 PGK851847 OWO851847 OMS851847 OCW851847 NTA851847 NJE851847 MZI851847 MPM851847 MFQ851847 LVU851847 LLY851847 LCC851847 KSG851847 KIK851847 JYO851847 JOS851847 JEW851847 IVA851847 ILE851847 IBI851847 HRM851847 HHQ851847 GXU851847 GNY851847 GEC851847 FUG851847 FKK851847 FAO851847 EQS851847 EGW851847 DXA851847 DNE851847 DDI851847 CTM851847 CJQ851847 BZU851847 BPY851847 BGC851847 AWG851847 AMK851847 ACO851847 SS851847 IW851847 B851843 WVI786311 WLM786311 WBQ786311 VRU786311 VHY786311 UYC786311 UOG786311 UEK786311 TUO786311 TKS786311 TAW786311 SRA786311 SHE786311 RXI786311 RNM786311 RDQ786311 QTU786311 QJY786311 QAC786311 PQG786311 PGK786311 OWO786311 OMS786311 OCW786311 NTA786311 NJE786311 MZI786311 MPM786311 MFQ786311 LVU786311 LLY786311 LCC786311 KSG786311 KIK786311 JYO786311 JOS786311 JEW786311 IVA786311 ILE786311 IBI786311 HRM786311 HHQ786311 GXU786311 GNY786311 GEC786311 FUG786311 FKK786311 FAO786311 EQS786311 EGW786311 DXA786311 DNE786311 DDI786311 CTM786311 CJQ786311 BZU786311 BPY786311 BGC786311 AWG786311 AMK786311 ACO786311 SS786311 IW786311 B786307 WVI720775 WLM720775 WBQ720775 VRU720775 VHY720775 UYC720775 UOG720775 UEK720775 TUO720775 TKS720775 TAW720775 SRA720775 SHE720775 RXI720775 RNM720775 RDQ720775 QTU720775 QJY720775 QAC720775 PQG720775 PGK720775 OWO720775 OMS720775 OCW720775 NTA720775 NJE720775 MZI720775 MPM720775 MFQ720775 LVU720775 LLY720775 LCC720775 KSG720775 KIK720775 JYO720775 JOS720775 JEW720775 IVA720775 ILE720775 IBI720775 HRM720775 HHQ720775 GXU720775 GNY720775 GEC720775 FUG720775 FKK720775 FAO720775 EQS720775 EGW720775 DXA720775 DNE720775 DDI720775 CTM720775 CJQ720775 BZU720775 BPY720775 BGC720775 AWG720775 AMK720775 ACO720775 SS720775 IW720775 B720771 WVI655239 WLM655239 WBQ655239 VRU655239 VHY655239 UYC655239 UOG655239 UEK655239 TUO655239 TKS655239 TAW655239 SRA655239 SHE655239 RXI655239 RNM655239 RDQ655239 QTU655239 QJY655239 QAC655239 PQG655239 PGK655239 OWO655239 OMS655239 OCW655239 NTA655239 NJE655239 MZI655239 MPM655239 MFQ655239 LVU655239 LLY655239 LCC655239 KSG655239 KIK655239 JYO655239 JOS655239 JEW655239 IVA655239 ILE655239 IBI655239 HRM655239 HHQ655239 GXU655239 GNY655239 GEC655239 FUG655239 FKK655239 FAO655239 EQS655239 EGW655239 DXA655239 DNE655239 DDI655239 CTM655239 CJQ655239 BZU655239 BPY655239 BGC655239 AWG655239 AMK655239 ACO655239 SS655239 IW655239 B655235 WVI589703 WLM589703 WBQ589703 VRU589703 VHY589703 UYC589703 UOG589703 UEK589703 TUO589703 TKS589703 TAW589703 SRA589703 SHE589703 RXI589703 RNM589703 RDQ589703 QTU589703 QJY589703 QAC589703 PQG589703 PGK589703 OWO589703 OMS589703 OCW589703 NTA589703 NJE589703 MZI589703 MPM589703 MFQ589703 LVU589703 LLY589703 LCC589703 KSG589703 KIK589703 JYO589703 JOS589703 JEW589703 IVA589703 ILE589703 IBI589703 HRM589703 HHQ589703 GXU589703 GNY589703 GEC589703 FUG589703 FKK589703 FAO589703 EQS589703 EGW589703 DXA589703 DNE589703 DDI589703 CTM589703 CJQ589703 BZU589703 BPY589703 BGC589703 AWG589703 AMK589703 ACO589703 SS589703 IW589703 B589699 WVI524167 WLM524167 WBQ524167 VRU524167 VHY524167 UYC524167 UOG524167 UEK524167 TUO524167 TKS524167 TAW524167 SRA524167 SHE524167 RXI524167 RNM524167 RDQ524167 QTU524167 QJY524167 QAC524167 PQG524167 PGK524167 OWO524167 OMS524167 OCW524167 NTA524167 NJE524167 MZI524167 MPM524167 MFQ524167 LVU524167 LLY524167 LCC524167 KSG524167 KIK524167 JYO524167 JOS524167 JEW524167 IVA524167 ILE524167 IBI524167 HRM524167 HHQ524167 GXU524167 GNY524167 GEC524167 FUG524167 FKK524167 FAO524167 EQS524167 EGW524167 DXA524167 DNE524167 DDI524167 CTM524167 CJQ524167 BZU524167 BPY524167 BGC524167 AWG524167 AMK524167 ACO524167 SS524167 IW524167 B524163 WVI458631 WLM458631 WBQ458631 VRU458631 VHY458631 UYC458631 UOG458631 UEK458631 TUO458631 TKS458631 TAW458631 SRA458631 SHE458631 RXI458631 RNM458631 RDQ458631 QTU458631 QJY458631 QAC458631 PQG458631 PGK458631 OWO458631 OMS458631 OCW458631 NTA458631 NJE458631 MZI458631 MPM458631 MFQ458631 LVU458631 LLY458631 LCC458631 KSG458631 KIK458631 JYO458631 JOS458631 JEW458631 IVA458631 ILE458631 IBI458631 HRM458631 HHQ458631 GXU458631 GNY458631 GEC458631 FUG458631 FKK458631 FAO458631 EQS458631 EGW458631 DXA458631 DNE458631 DDI458631 CTM458631 CJQ458631 BZU458631 BPY458631 BGC458631 AWG458631 AMK458631 ACO458631 SS458631 IW458631 B458627 WVI393095 WLM393095 WBQ393095 VRU393095 VHY393095 UYC393095 UOG393095 UEK393095 TUO393095 TKS393095 TAW393095 SRA393095 SHE393095 RXI393095 RNM393095 RDQ393095 QTU393095 QJY393095 QAC393095 PQG393095 PGK393095 OWO393095 OMS393095 OCW393095 NTA393095 NJE393095 MZI393095 MPM393095 MFQ393095 LVU393095 LLY393095 LCC393095 KSG393095 KIK393095 JYO393095 JOS393095 JEW393095 IVA393095 ILE393095 IBI393095 HRM393095 HHQ393095 GXU393095 GNY393095 GEC393095 FUG393095 FKK393095 FAO393095 EQS393095 EGW393095 DXA393095 DNE393095 DDI393095 CTM393095 CJQ393095 BZU393095 BPY393095 BGC393095 AWG393095 AMK393095 ACO393095 SS393095 IW393095 B393091 WVI327559 WLM327559 WBQ327559 VRU327559 VHY327559 UYC327559 UOG327559 UEK327559 TUO327559 TKS327559 TAW327559 SRA327559 SHE327559 RXI327559 RNM327559 RDQ327559 QTU327559 QJY327559 QAC327559 PQG327559 PGK327559 OWO327559 OMS327559 OCW327559 NTA327559 NJE327559 MZI327559 MPM327559 MFQ327559 LVU327559 LLY327559 LCC327559 KSG327559 KIK327559 JYO327559 JOS327559 JEW327559 IVA327559 ILE327559 IBI327559 HRM327559 HHQ327559 GXU327559 GNY327559 GEC327559 FUG327559 FKK327559 FAO327559 EQS327559 EGW327559 DXA327559 DNE327559 DDI327559 CTM327559 CJQ327559 BZU327559 BPY327559 BGC327559 AWG327559 AMK327559 ACO327559 SS327559 IW327559 B327555 WVI262023 WLM262023 WBQ262023 VRU262023 VHY262023 UYC262023 UOG262023 UEK262023 TUO262023 TKS262023 TAW262023 SRA262023 SHE262023 RXI262023 RNM262023 RDQ262023 QTU262023 QJY262023 QAC262023 PQG262023 PGK262023 OWO262023 OMS262023 OCW262023 NTA262023 NJE262023 MZI262023 MPM262023 MFQ262023 LVU262023 LLY262023 LCC262023 KSG262023 KIK262023 JYO262023 JOS262023 JEW262023 IVA262023 ILE262023 IBI262023 HRM262023 HHQ262023 GXU262023 GNY262023 GEC262023 FUG262023 FKK262023 FAO262023 EQS262023 EGW262023 DXA262023 DNE262023 DDI262023 CTM262023 CJQ262023 BZU262023 BPY262023 BGC262023 AWG262023 AMK262023 ACO262023 SS262023 IW262023 B262019 WVI196487 WLM196487 WBQ196487 VRU196487 VHY196487 UYC196487 UOG196487 UEK196487 TUO196487 TKS196487 TAW196487 SRA196487 SHE196487 RXI196487 RNM196487 RDQ196487 QTU196487 QJY196487 QAC196487 PQG196487 PGK196487 OWO196487 OMS196487 OCW196487 NTA196487 NJE196487 MZI196487 MPM196487 MFQ196487 LVU196487 LLY196487 LCC196487 KSG196487 KIK196487 JYO196487 JOS196487 JEW196487 IVA196487 ILE196487 IBI196487 HRM196487 HHQ196487 GXU196487 GNY196487 GEC196487 FUG196487 FKK196487 FAO196487 EQS196487 EGW196487 DXA196487 DNE196487 DDI196487 CTM196487 CJQ196487 BZU196487 BPY196487 BGC196487 AWG196487 AMK196487 ACO196487 SS196487 IW196487 B196483 WVI130951 WLM130951 WBQ130951 VRU130951 VHY130951 UYC130951 UOG130951 UEK130951 TUO130951 TKS130951 TAW130951 SRA130951 SHE130951 RXI130951 RNM130951 RDQ130951 QTU130951 QJY130951 QAC130951 PQG130951 PGK130951 OWO130951 OMS130951 OCW130951 NTA130951 NJE130951 MZI130951 MPM130951 MFQ130951 LVU130951 LLY130951 LCC130951 KSG130951 KIK130951 JYO130951 JOS130951 JEW130951 IVA130951 ILE130951 IBI130951 HRM130951 HHQ130951 GXU130951 GNY130951 GEC130951 FUG130951 FKK130951 FAO130951 EQS130951 EGW130951 DXA130951 DNE130951 DDI130951 CTM130951 CJQ130951 BZU130951 BPY130951 BGC130951 AWG130951 AMK130951 ACO130951 SS130951 IW130951 B130947 WVI65415 WLM65415 WBQ65415 VRU65415 VHY65415 UYC65415 UOG65415 UEK65415 TUO65415 TKS65415 TAW65415 SRA65415 SHE65415 RXI65415 RNM65415 RDQ65415 QTU65415 QJY65415 QAC65415 PQG65415 PGK65415 OWO65415 OMS65415 OCW65415 NTA65415 NJE65415 MZI65415 MPM65415 MFQ65415 LVU65415 LLY65415 LCC65415 KSG65415 KIK65415 JYO65415 JOS65415 JEW65415 IVA65415 ILE65415 IBI65415 HRM65415 HHQ65415 GXU65415 GNY65415 GEC65415 FUG65415 FKK65415 FAO65415 EQS65415 EGW65415 DXA65415 DNE65415 DDI65415 CTM65415 CJQ65415 BZU65415 BPY65415 BGC65415 AWG65415 AMK65415 ACO65415 SS65415 IW65415 B65411 WVI982919" xr:uid="{05C82EB8-687D-4A95-8195-5242B996E0C3}">
      <formula1>"0%,3%,5%"</formula1>
    </dataValidation>
    <dataValidation type="list" allowBlank="1" showInputMessage="1" showErrorMessage="1" sqref="WVI982923 WLM982923 WBQ982923 VRU982923 VHY982923 UYC982923 UOG982923 UEK982923 TUO982923 TKS982923 TAW982923 SRA982923 SHE982923 RXI982923 RNM982923 RDQ982923 QTU982923 QJY982923 QAC982923 PQG982923 PGK982923 OWO982923 OMS982923 OCW982923 NTA982923 NJE982923 MZI982923 MPM982923 MFQ982923 LVU982923 LLY982923 LCC982923 KSG982923 KIK982923 JYO982923 JOS982923 JEW982923 IVA982923 ILE982923 IBI982923 HRM982923 HHQ982923 GXU982923 GNY982923 GEC982923 FUG982923 FKK982923 FAO982923 EQS982923 EGW982923 DXA982923 DNE982923 DDI982923 CTM982923 CJQ982923 BZU982923 BPY982923 BGC982923 AWG982923 AMK982923 ACO982923 SS982923 IW982923 B982919 WVI917387 WLM917387 WBQ917387 VRU917387 VHY917387 UYC917387 UOG917387 UEK917387 TUO917387 TKS917387 TAW917387 SRA917387 SHE917387 RXI917387 RNM917387 RDQ917387 QTU917387 QJY917387 QAC917387 PQG917387 PGK917387 OWO917387 OMS917387 OCW917387 NTA917387 NJE917387 MZI917387 MPM917387 MFQ917387 LVU917387 LLY917387 LCC917387 KSG917387 KIK917387 JYO917387 JOS917387 JEW917387 IVA917387 ILE917387 IBI917387 HRM917387 HHQ917387 GXU917387 GNY917387 GEC917387 FUG917387 FKK917387 FAO917387 EQS917387 EGW917387 DXA917387 DNE917387 DDI917387 CTM917387 CJQ917387 BZU917387 BPY917387 BGC917387 AWG917387 AMK917387 ACO917387 SS917387 IW917387 B917383 WVI851851 WLM851851 WBQ851851 VRU851851 VHY851851 UYC851851 UOG851851 UEK851851 TUO851851 TKS851851 TAW851851 SRA851851 SHE851851 RXI851851 RNM851851 RDQ851851 QTU851851 QJY851851 QAC851851 PQG851851 PGK851851 OWO851851 OMS851851 OCW851851 NTA851851 NJE851851 MZI851851 MPM851851 MFQ851851 LVU851851 LLY851851 LCC851851 KSG851851 KIK851851 JYO851851 JOS851851 JEW851851 IVA851851 ILE851851 IBI851851 HRM851851 HHQ851851 GXU851851 GNY851851 GEC851851 FUG851851 FKK851851 FAO851851 EQS851851 EGW851851 DXA851851 DNE851851 DDI851851 CTM851851 CJQ851851 BZU851851 BPY851851 BGC851851 AWG851851 AMK851851 ACO851851 SS851851 IW851851 B851847 WVI786315 WLM786315 WBQ786315 VRU786315 VHY786315 UYC786315 UOG786315 UEK786315 TUO786315 TKS786315 TAW786315 SRA786315 SHE786315 RXI786315 RNM786315 RDQ786315 QTU786315 QJY786315 QAC786315 PQG786315 PGK786315 OWO786315 OMS786315 OCW786315 NTA786315 NJE786315 MZI786315 MPM786315 MFQ786315 LVU786315 LLY786315 LCC786315 KSG786315 KIK786315 JYO786315 JOS786315 JEW786315 IVA786315 ILE786315 IBI786315 HRM786315 HHQ786315 GXU786315 GNY786315 GEC786315 FUG786315 FKK786315 FAO786315 EQS786315 EGW786315 DXA786315 DNE786315 DDI786315 CTM786315 CJQ786315 BZU786315 BPY786315 BGC786315 AWG786315 AMK786315 ACO786315 SS786315 IW786315 B786311 WVI720779 WLM720779 WBQ720779 VRU720779 VHY720779 UYC720779 UOG720779 UEK720779 TUO720779 TKS720779 TAW720779 SRA720779 SHE720779 RXI720779 RNM720779 RDQ720779 QTU720779 QJY720779 QAC720779 PQG720779 PGK720779 OWO720779 OMS720779 OCW720779 NTA720779 NJE720779 MZI720779 MPM720779 MFQ720779 LVU720779 LLY720779 LCC720779 KSG720779 KIK720779 JYO720779 JOS720779 JEW720779 IVA720779 ILE720779 IBI720779 HRM720779 HHQ720779 GXU720779 GNY720779 GEC720779 FUG720779 FKK720779 FAO720779 EQS720779 EGW720779 DXA720779 DNE720779 DDI720779 CTM720779 CJQ720779 BZU720779 BPY720779 BGC720779 AWG720779 AMK720779 ACO720779 SS720779 IW720779 B720775 WVI655243 WLM655243 WBQ655243 VRU655243 VHY655243 UYC655243 UOG655243 UEK655243 TUO655243 TKS655243 TAW655243 SRA655243 SHE655243 RXI655243 RNM655243 RDQ655243 QTU655243 QJY655243 QAC655243 PQG655243 PGK655243 OWO655243 OMS655243 OCW655243 NTA655243 NJE655243 MZI655243 MPM655243 MFQ655243 LVU655243 LLY655243 LCC655243 KSG655243 KIK655243 JYO655243 JOS655243 JEW655243 IVA655243 ILE655243 IBI655243 HRM655243 HHQ655243 GXU655243 GNY655243 GEC655243 FUG655243 FKK655243 FAO655243 EQS655243 EGW655243 DXA655243 DNE655243 DDI655243 CTM655243 CJQ655243 BZU655243 BPY655243 BGC655243 AWG655243 AMK655243 ACO655243 SS655243 IW655243 B655239 WVI589707 WLM589707 WBQ589707 VRU589707 VHY589707 UYC589707 UOG589707 UEK589707 TUO589707 TKS589707 TAW589707 SRA589707 SHE589707 RXI589707 RNM589707 RDQ589707 QTU589707 QJY589707 QAC589707 PQG589707 PGK589707 OWO589707 OMS589707 OCW589707 NTA589707 NJE589707 MZI589707 MPM589707 MFQ589707 LVU589707 LLY589707 LCC589707 KSG589707 KIK589707 JYO589707 JOS589707 JEW589707 IVA589707 ILE589707 IBI589707 HRM589707 HHQ589707 GXU589707 GNY589707 GEC589707 FUG589707 FKK589707 FAO589707 EQS589707 EGW589707 DXA589707 DNE589707 DDI589707 CTM589707 CJQ589707 BZU589707 BPY589707 BGC589707 AWG589707 AMK589707 ACO589707 SS589707 IW589707 B589703 WVI524171 WLM524171 WBQ524171 VRU524171 VHY524171 UYC524171 UOG524171 UEK524171 TUO524171 TKS524171 TAW524171 SRA524171 SHE524171 RXI524171 RNM524171 RDQ524171 QTU524171 QJY524171 QAC524171 PQG524171 PGK524171 OWO524171 OMS524171 OCW524171 NTA524171 NJE524171 MZI524171 MPM524171 MFQ524171 LVU524171 LLY524171 LCC524171 KSG524171 KIK524171 JYO524171 JOS524171 JEW524171 IVA524171 ILE524171 IBI524171 HRM524171 HHQ524171 GXU524171 GNY524171 GEC524171 FUG524171 FKK524171 FAO524171 EQS524171 EGW524171 DXA524171 DNE524171 DDI524171 CTM524171 CJQ524171 BZU524171 BPY524171 BGC524171 AWG524171 AMK524171 ACO524171 SS524171 IW524171 B524167 WVI458635 WLM458635 WBQ458635 VRU458635 VHY458635 UYC458635 UOG458635 UEK458635 TUO458635 TKS458635 TAW458635 SRA458635 SHE458635 RXI458635 RNM458635 RDQ458635 QTU458635 QJY458635 QAC458635 PQG458635 PGK458635 OWO458635 OMS458635 OCW458635 NTA458635 NJE458635 MZI458635 MPM458635 MFQ458635 LVU458635 LLY458635 LCC458635 KSG458635 KIK458635 JYO458635 JOS458635 JEW458635 IVA458635 ILE458635 IBI458635 HRM458635 HHQ458635 GXU458635 GNY458635 GEC458635 FUG458635 FKK458635 FAO458635 EQS458635 EGW458635 DXA458635 DNE458635 DDI458635 CTM458635 CJQ458635 BZU458635 BPY458635 BGC458635 AWG458635 AMK458635 ACO458635 SS458635 IW458635 B458631 WVI393099 WLM393099 WBQ393099 VRU393099 VHY393099 UYC393099 UOG393099 UEK393099 TUO393099 TKS393099 TAW393099 SRA393099 SHE393099 RXI393099 RNM393099 RDQ393099 QTU393099 QJY393099 QAC393099 PQG393099 PGK393099 OWO393099 OMS393099 OCW393099 NTA393099 NJE393099 MZI393099 MPM393099 MFQ393099 LVU393099 LLY393099 LCC393099 KSG393099 KIK393099 JYO393099 JOS393099 JEW393099 IVA393099 ILE393099 IBI393099 HRM393099 HHQ393099 GXU393099 GNY393099 GEC393099 FUG393099 FKK393099 FAO393099 EQS393099 EGW393099 DXA393099 DNE393099 DDI393099 CTM393099 CJQ393099 BZU393099 BPY393099 BGC393099 AWG393099 AMK393099 ACO393099 SS393099 IW393099 B393095 WVI327563 WLM327563 WBQ327563 VRU327563 VHY327563 UYC327563 UOG327563 UEK327563 TUO327563 TKS327563 TAW327563 SRA327563 SHE327563 RXI327563 RNM327563 RDQ327563 QTU327563 QJY327563 QAC327563 PQG327563 PGK327563 OWO327563 OMS327563 OCW327563 NTA327563 NJE327563 MZI327563 MPM327563 MFQ327563 LVU327563 LLY327563 LCC327563 KSG327563 KIK327563 JYO327563 JOS327563 JEW327563 IVA327563 ILE327563 IBI327563 HRM327563 HHQ327563 GXU327563 GNY327563 GEC327563 FUG327563 FKK327563 FAO327563 EQS327563 EGW327563 DXA327563 DNE327563 DDI327563 CTM327563 CJQ327563 BZU327563 BPY327563 BGC327563 AWG327563 AMK327563 ACO327563 SS327563 IW327563 B327559 WVI262027 WLM262027 WBQ262027 VRU262027 VHY262027 UYC262027 UOG262027 UEK262027 TUO262027 TKS262027 TAW262027 SRA262027 SHE262027 RXI262027 RNM262027 RDQ262027 QTU262027 QJY262027 QAC262027 PQG262027 PGK262027 OWO262027 OMS262027 OCW262027 NTA262027 NJE262027 MZI262027 MPM262027 MFQ262027 LVU262027 LLY262027 LCC262027 KSG262027 KIK262027 JYO262027 JOS262027 JEW262027 IVA262027 ILE262027 IBI262027 HRM262027 HHQ262027 GXU262027 GNY262027 GEC262027 FUG262027 FKK262027 FAO262027 EQS262027 EGW262027 DXA262027 DNE262027 DDI262027 CTM262027 CJQ262027 BZU262027 BPY262027 BGC262027 AWG262027 AMK262027 ACO262027 SS262027 IW262027 B262023 WVI196491 WLM196491 WBQ196491 VRU196491 VHY196491 UYC196491 UOG196491 UEK196491 TUO196491 TKS196491 TAW196491 SRA196491 SHE196491 RXI196491 RNM196491 RDQ196491 QTU196491 QJY196491 QAC196491 PQG196491 PGK196491 OWO196491 OMS196491 OCW196491 NTA196491 NJE196491 MZI196491 MPM196491 MFQ196491 LVU196491 LLY196491 LCC196491 KSG196491 KIK196491 JYO196491 JOS196491 JEW196491 IVA196491 ILE196491 IBI196491 HRM196491 HHQ196491 GXU196491 GNY196491 GEC196491 FUG196491 FKK196491 FAO196491 EQS196491 EGW196491 DXA196491 DNE196491 DDI196491 CTM196491 CJQ196491 BZU196491 BPY196491 BGC196491 AWG196491 AMK196491 ACO196491 SS196491 IW196491 B196487 WVI130955 WLM130955 WBQ130955 VRU130955 VHY130955 UYC130955 UOG130955 UEK130955 TUO130955 TKS130955 TAW130955 SRA130955 SHE130955 RXI130955 RNM130955 RDQ130955 QTU130955 QJY130955 QAC130955 PQG130955 PGK130955 OWO130955 OMS130955 OCW130955 NTA130955 NJE130955 MZI130955 MPM130955 MFQ130955 LVU130955 LLY130955 LCC130955 KSG130955 KIK130955 JYO130955 JOS130955 JEW130955 IVA130955 ILE130955 IBI130955 HRM130955 HHQ130955 GXU130955 GNY130955 GEC130955 FUG130955 FKK130955 FAO130955 EQS130955 EGW130955 DXA130955 DNE130955 DDI130955 CTM130955 CJQ130955 BZU130955 BPY130955 BGC130955 AWG130955 AMK130955 ACO130955 SS130955 IW130955 B130951 WVI65419 WLM65419 WBQ65419 VRU65419 VHY65419 UYC65419 UOG65419 UEK65419 TUO65419 TKS65419 TAW65419 SRA65419 SHE65419 RXI65419 RNM65419 RDQ65419 QTU65419 QJY65419 QAC65419 PQG65419 PGK65419 OWO65419 OMS65419 OCW65419 NTA65419 NJE65419 MZI65419 MPM65419 MFQ65419 LVU65419 LLY65419 LCC65419 KSG65419 KIK65419 JYO65419 JOS65419 JEW65419 IVA65419 ILE65419 IBI65419 HRM65419 HHQ65419 GXU65419 GNY65419 GEC65419 FUG65419 FKK65419 FAO65419 EQS65419 EGW65419 DXA65419 DNE65419 DDI65419 CTM65419 CJQ65419 BZU65419 BPY65419 BGC65419 AWG65419 AMK65419 ACO65419 SS65419 IW65419 B65415" xr:uid="{73A84668-65BE-4651-8FE3-08FD18484E8A}">
      <formula1>"0%,5%,10%,15%,20%"</formula1>
    </dataValidation>
    <dataValidation type="list" allowBlank="1" showInputMessage="1" showErrorMessage="1" sqref="WVI982920 WLM982920 WBQ982920 VRU982920 VHY982920 UYC982920 UOG982920 UEK982920 TUO982920 TKS982920 TAW982920 SRA982920 SHE982920 RXI982920 RNM982920 RDQ982920 QTU982920 QJY982920 QAC982920 PQG982920 PGK982920 OWO982920 OMS982920 OCW982920 NTA982920 NJE982920 MZI982920 MPM982920 MFQ982920 LVU982920 LLY982920 LCC982920 KSG982920 KIK982920 JYO982920 JOS982920 JEW982920 IVA982920 ILE982920 IBI982920 HRM982920 HHQ982920 GXU982920 GNY982920 GEC982920 FUG982920 FKK982920 FAO982920 EQS982920 EGW982920 DXA982920 DNE982920 DDI982920 CTM982920 CJQ982920 BZU982920 BPY982920 BGC982920 AWG982920 AMK982920 ACO982920 SS982920 IW982920 B982916 WVI917384 WLM917384 WBQ917384 VRU917384 VHY917384 UYC917384 UOG917384 UEK917384 TUO917384 TKS917384 TAW917384 SRA917384 SHE917384 RXI917384 RNM917384 RDQ917384 QTU917384 QJY917384 QAC917384 PQG917384 PGK917384 OWO917384 OMS917384 OCW917384 NTA917384 NJE917384 MZI917384 MPM917384 MFQ917384 LVU917384 LLY917384 LCC917384 KSG917384 KIK917384 JYO917384 JOS917384 JEW917384 IVA917384 ILE917384 IBI917384 HRM917384 HHQ917384 GXU917384 GNY917384 GEC917384 FUG917384 FKK917384 FAO917384 EQS917384 EGW917384 DXA917384 DNE917384 DDI917384 CTM917384 CJQ917384 BZU917384 BPY917384 BGC917384 AWG917384 AMK917384 ACO917384 SS917384 IW917384 B917380 WVI851848 WLM851848 WBQ851848 VRU851848 VHY851848 UYC851848 UOG851848 UEK851848 TUO851848 TKS851848 TAW851848 SRA851848 SHE851848 RXI851848 RNM851848 RDQ851848 QTU851848 QJY851848 QAC851848 PQG851848 PGK851848 OWO851848 OMS851848 OCW851848 NTA851848 NJE851848 MZI851848 MPM851848 MFQ851848 LVU851848 LLY851848 LCC851848 KSG851848 KIK851848 JYO851848 JOS851848 JEW851848 IVA851848 ILE851848 IBI851848 HRM851848 HHQ851848 GXU851848 GNY851848 GEC851848 FUG851848 FKK851848 FAO851848 EQS851848 EGW851848 DXA851848 DNE851848 DDI851848 CTM851848 CJQ851848 BZU851848 BPY851848 BGC851848 AWG851848 AMK851848 ACO851848 SS851848 IW851848 B851844 WVI786312 WLM786312 WBQ786312 VRU786312 VHY786312 UYC786312 UOG786312 UEK786312 TUO786312 TKS786312 TAW786312 SRA786312 SHE786312 RXI786312 RNM786312 RDQ786312 QTU786312 QJY786312 QAC786312 PQG786312 PGK786312 OWO786312 OMS786312 OCW786312 NTA786312 NJE786312 MZI786312 MPM786312 MFQ786312 LVU786312 LLY786312 LCC786312 KSG786312 KIK786312 JYO786312 JOS786312 JEW786312 IVA786312 ILE786312 IBI786312 HRM786312 HHQ786312 GXU786312 GNY786312 GEC786312 FUG786312 FKK786312 FAO786312 EQS786312 EGW786312 DXA786312 DNE786312 DDI786312 CTM786312 CJQ786312 BZU786312 BPY786312 BGC786312 AWG786312 AMK786312 ACO786312 SS786312 IW786312 B786308 WVI720776 WLM720776 WBQ720776 VRU720776 VHY720776 UYC720776 UOG720776 UEK720776 TUO720776 TKS720776 TAW720776 SRA720776 SHE720776 RXI720776 RNM720776 RDQ720776 QTU720776 QJY720776 QAC720776 PQG720776 PGK720776 OWO720776 OMS720776 OCW720776 NTA720776 NJE720776 MZI720776 MPM720776 MFQ720776 LVU720776 LLY720776 LCC720776 KSG720776 KIK720776 JYO720776 JOS720776 JEW720776 IVA720776 ILE720776 IBI720776 HRM720776 HHQ720776 GXU720776 GNY720776 GEC720776 FUG720776 FKK720776 FAO720776 EQS720776 EGW720776 DXA720776 DNE720776 DDI720776 CTM720776 CJQ720776 BZU720776 BPY720776 BGC720776 AWG720776 AMK720776 ACO720776 SS720776 IW720776 B720772 WVI655240 WLM655240 WBQ655240 VRU655240 VHY655240 UYC655240 UOG655240 UEK655240 TUO655240 TKS655240 TAW655240 SRA655240 SHE655240 RXI655240 RNM655240 RDQ655240 QTU655240 QJY655240 QAC655240 PQG655240 PGK655240 OWO655240 OMS655240 OCW655240 NTA655240 NJE655240 MZI655240 MPM655240 MFQ655240 LVU655240 LLY655240 LCC655240 KSG655240 KIK655240 JYO655240 JOS655240 JEW655240 IVA655240 ILE655240 IBI655240 HRM655240 HHQ655240 GXU655240 GNY655240 GEC655240 FUG655240 FKK655240 FAO655240 EQS655240 EGW655240 DXA655240 DNE655240 DDI655240 CTM655240 CJQ655240 BZU655240 BPY655240 BGC655240 AWG655240 AMK655240 ACO655240 SS655240 IW655240 B655236 WVI589704 WLM589704 WBQ589704 VRU589704 VHY589704 UYC589704 UOG589704 UEK589704 TUO589704 TKS589704 TAW589704 SRA589704 SHE589704 RXI589704 RNM589704 RDQ589704 QTU589704 QJY589704 QAC589704 PQG589704 PGK589704 OWO589704 OMS589704 OCW589704 NTA589704 NJE589704 MZI589704 MPM589704 MFQ589704 LVU589704 LLY589704 LCC589704 KSG589704 KIK589704 JYO589704 JOS589704 JEW589704 IVA589704 ILE589704 IBI589704 HRM589704 HHQ589704 GXU589704 GNY589704 GEC589704 FUG589704 FKK589704 FAO589704 EQS589704 EGW589704 DXA589704 DNE589704 DDI589704 CTM589704 CJQ589704 BZU589704 BPY589704 BGC589704 AWG589704 AMK589704 ACO589704 SS589704 IW589704 B589700 WVI524168 WLM524168 WBQ524168 VRU524168 VHY524168 UYC524168 UOG524168 UEK524168 TUO524168 TKS524168 TAW524168 SRA524168 SHE524168 RXI524168 RNM524168 RDQ524168 QTU524168 QJY524168 QAC524168 PQG524168 PGK524168 OWO524168 OMS524168 OCW524168 NTA524168 NJE524168 MZI524168 MPM524168 MFQ524168 LVU524168 LLY524168 LCC524168 KSG524168 KIK524168 JYO524168 JOS524168 JEW524168 IVA524168 ILE524168 IBI524168 HRM524168 HHQ524168 GXU524168 GNY524168 GEC524168 FUG524168 FKK524168 FAO524168 EQS524168 EGW524168 DXA524168 DNE524168 DDI524168 CTM524168 CJQ524168 BZU524168 BPY524168 BGC524168 AWG524168 AMK524168 ACO524168 SS524168 IW524168 B524164 WVI458632 WLM458632 WBQ458632 VRU458632 VHY458632 UYC458632 UOG458632 UEK458632 TUO458632 TKS458632 TAW458632 SRA458632 SHE458632 RXI458632 RNM458632 RDQ458632 QTU458632 QJY458632 QAC458632 PQG458632 PGK458632 OWO458632 OMS458632 OCW458632 NTA458632 NJE458632 MZI458632 MPM458632 MFQ458632 LVU458632 LLY458632 LCC458632 KSG458632 KIK458632 JYO458632 JOS458632 JEW458632 IVA458632 ILE458632 IBI458632 HRM458632 HHQ458632 GXU458632 GNY458632 GEC458632 FUG458632 FKK458632 FAO458632 EQS458632 EGW458632 DXA458632 DNE458632 DDI458632 CTM458632 CJQ458632 BZU458632 BPY458632 BGC458632 AWG458632 AMK458632 ACO458632 SS458632 IW458632 B458628 WVI393096 WLM393096 WBQ393096 VRU393096 VHY393096 UYC393096 UOG393096 UEK393096 TUO393096 TKS393096 TAW393096 SRA393096 SHE393096 RXI393096 RNM393096 RDQ393096 QTU393096 QJY393096 QAC393096 PQG393096 PGK393096 OWO393096 OMS393096 OCW393096 NTA393096 NJE393096 MZI393096 MPM393096 MFQ393096 LVU393096 LLY393096 LCC393096 KSG393096 KIK393096 JYO393096 JOS393096 JEW393096 IVA393096 ILE393096 IBI393096 HRM393096 HHQ393096 GXU393096 GNY393096 GEC393096 FUG393096 FKK393096 FAO393096 EQS393096 EGW393096 DXA393096 DNE393096 DDI393096 CTM393096 CJQ393096 BZU393096 BPY393096 BGC393096 AWG393096 AMK393096 ACO393096 SS393096 IW393096 B393092 WVI327560 WLM327560 WBQ327560 VRU327560 VHY327560 UYC327560 UOG327560 UEK327560 TUO327560 TKS327560 TAW327560 SRA327560 SHE327560 RXI327560 RNM327560 RDQ327560 QTU327560 QJY327560 QAC327560 PQG327560 PGK327560 OWO327560 OMS327560 OCW327560 NTA327560 NJE327560 MZI327560 MPM327560 MFQ327560 LVU327560 LLY327560 LCC327560 KSG327560 KIK327560 JYO327560 JOS327560 JEW327560 IVA327560 ILE327560 IBI327560 HRM327560 HHQ327560 GXU327560 GNY327560 GEC327560 FUG327560 FKK327560 FAO327560 EQS327560 EGW327560 DXA327560 DNE327560 DDI327560 CTM327560 CJQ327560 BZU327560 BPY327560 BGC327560 AWG327560 AMK327560 ACO327560 SS327560 IW327560 B327556 WVI262024 WLM262024 WBQ262024 VRU262024 VHY262024 UYC262024 UOG262024 UEK262024 TUO262024 TKS262024 TAW262024 SRA262024 SHE262024 RXI262024 RNM262024 RDQ262024 QTU262024 QJY262024 QAC262024 PQG262024 PGK262024 OWO262024 OMS262024 OCW262024 NTA262024 NJE262024 MZI262024 MPM262024 MFQ262024 LVU262024 LLY262024 LCC262024 KSG262024 KIK262024 JYO262024 JOS262024 JEW262024 IVA262024 ILE262024 IBI262024 HRM262024 HHQ262024 GXU262024 GNY262024 GEC262024 FUG262024 FKK262024 FAO262024 EQS262024 EGW262024 DXA262024 DNE262024 DDI262024 CTM262024 CJQ262024 BZU262024 BPY262024 BGC262024 AWG262024 AMK262024 ACO262024 SS262024 IW262024 B262020 WVI196488 WLM196488 WBQ196488 VRU196488 VHY196488 UYC196488 UOG196488 UEK196488 TUO196488 TKS196488 TAW196488 SRA196488 SHE196488 RXI196488 RNM196488 RDQ196488 QTU196488 QJY196488 QAC196488 PQG196488 PGK196488 OWO196488 OMS196488 OCW196488 NTA196488 NJE196488 MZI196488 MPM196488 MFQ196488 LVU196488 LLY196488 LCC196488 KSG196488 KIK196488 JYO196488 JOS196488 JEW196488 IVA196488 ILE196488 IBI196488 HRM196488 HHQ196488 GXU196488 GNY196488 GEC196488 FUG196488 FKK196488 FAO196488 EQS196488 EGW196488 DXA196488 DNE196488 DDI196488 CTM196488 CJQ196488 BZU196488 BPY196488 BGC196488 AWG196488 AMK196488 ACO196488 SS196488 IW196488 B196484 WVI130952 WLM130952 WBQ130952 VRU130952 VHY130952 UYC130952 UOG130952 UEK130952 TUO130952 TKS130952 TAW130952 SRA130952 SHE130952 RXI130952 RNM130952 RDQ130952 QTU130952 QJY130952 QAC130952 PQG130952 PGK130952 OWO130952 OMS130952 OCW130952 NTA130952 NJE130952 MZI130952 MPM130952 MFQ130952 LVU130952 LLY130952 LCC130952 KSG130952 KIK130952 JYO130952 JOS130952 JEW130952 IVA130952 ILE130952 IBI130952 HRM130952 HHQ130952 GXU130952 GNY130952 GEC130952 FUG130952 FKK130952 FAO130952 EQS130952 EGW130952 DXA130952 DNE130952 DDI130952 CTM130952 CJQ130952 BZU130952 BPY130952 BGC130952 AWG130952 AMK130952 ACO130952 SS130952 IW130952 B130948 WVI65416 WLM65416 WBQ65416 VRU65416 VHY65416 UYC65416 UOG65416 UEK65416 TUO65416 TKS65416 TAW65416 SRA65416 SHE65416 RXI65416 RNM65416 RDQ65416 QTU65416 QJY65416 QAC65416 PQG65416 PGK65416 OWO65416 OMS65416 OCW65416 NTA65416 NJE65416 MZI65416 MPM65416 MFQ65416 LVU65416 LLY65416 LCC65416 KSG65416 KIK65416 JYO65416 JOS65416 JEW65416 IVA65416 ILE65416 IBI65416 HRM65416 HHQ65416 GXU65416 GNY65416 GEC65416 FUG65416 FKK65416 FAO65416 EQS65416 EGW65416 DXA65416 DNE65416 DDI65416 CTM65416 CJQ65416 BZU65416 BPY65416 BGC65416 AWG65416 AMK65416 ACO65416 SS65416 IW65416 B65412 IW14 WVI14 WLM14 WBQ14 VRU14 VHY14 UYC14 UOG14 UEK14 TUO14 TKS14 TAW14 SRA14 SHE14 RXI14 RNM14 RDQ14 QTU14 QJY14 QAC14 PQG14 PGK14 OWO14 OMS14 OCW14 NTA14 NJE14 MZI14 MPM14 MFQ14 LVU14 LLY14 LCC14 KSG14 KIK14 JYO14 JOS14 JEW14 IVA14 ILE14 IBI14 HRM14 HHQ14 GXU14 GNY14 GEC14 FUG14 FKK14 FAO14 EQS14 EGW14 DXA14 DNE14 DDI14 CTM14 CJQ14 BZU14 BPY14 BGC14 AWG14 AMK14 ACO14 SS14" xr:uid="{224C1C7E-6D03-41AC-B738-175608D39A03}">
      <formula1>"0%,15%,25%"</formula1>
    </dataValidation>
  </dataValidations>
  <printOptions horizontalCentered="1"/>
  <pageMargins left="0" right="0" top="0.70866141732283505" bottom="0.39370078740157499" header="0.31496062992126" footer="0.31496062992126"/>
  <pageSetup paperSize="9" scale="9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557EC-0706-4434-BD28-D3B0CF0D36DA}">
  <dimension ref="A1:AK50"/>
  <sheetViews>
    <sheetView zoomScale="90" zoomScaleNormal="90" workbookViewId="0">
      <selection activeCell="B16" sqref="B16"/>
    </sheetView>
  </sheetViews>
  <sheetFormatPr defaultColWidth="8.81640625" defaultRowHeight="15.5" x14ac:dyDescent="0.35"/>
  <cols>
    <col min="1" max="1" width="16.6328125" style="2" customWidth="1"/>
    <col min="2" max="2" width="8.90625" style="2" customWidth="1"/>
    <col min="3" max="16" width="9.26953125" style="2" customWidth="1"/>
    <col min="17" max="17" width="7.26953125" style="2" customWidth="1"/>
    <col min="18" max="20" width="7.26953125" style="2" hidden="1" customWidth="1"/>
    <col min="21" max="21" width="0" style="2" hidden="1" customWidth="1"/>
    <col min="22" max="16384" width="8.81640625" style="2"/>
  </cols>
  <sheetData>
    <row r="1" spans="1:37" ht="20" x14ac:dyDescent="0.35">
      <c r="A1" s="162" t="s">
        <v>0</v>
      </c>
      <c r="B1" s="162"/>
      <c r="C1" s="162"/>
      <c r="D1" s="162"/>
      <c r="E1" s="162"/>
      <c r="F1" s="162"/>
      <c r="G1" s="162"/>
      <c r="H1" s="162"/>
      <c r="I1" s="162"/>
      <c r="J1" s="162"/>
      <c r="K1" s="162"/>
      <c r="L1" s="162"/>
      <c r="M1" s="162"/>
      <c r="N1" s="162"/>
      <c r="O1" s="162"/>
      <c r="P1" s="162"/>
      <c r="Q1" s="1"/>
      <c r="R1" s="1"/>
      <c r="S1" s="1"/>
      <c r="T1" s="1"/>
    </row>
    <row r="2" spans="1:37" ht="20" x14ac:dyDescent="0.35">
      <c r="A2" s="163" t="s">
        <v>85</v>
      </c>
      <c r="B2" s="163"/>
      <c r="C2" s="163"/>
      <c r="D2" s="163"/>
      <c r="E2" s="163"/>
      <c r="F2" s="163"/>
      <c r="G2" s="163"/>
      <c r="H2" s="163"/>
      <c r="I2" s="163"/>
      <c r="J2" s="163"/>
      <c r="K2" s="163"/>
      <c r="L2" s="163"/>
      <c r="M2" s="163"/>
      <c r="N2" s="163"/>
      <c r="O2" s="163"/>
      <c r="P2" s="163"/>
      <c r="Q2" s="1"/>
      <c r="R2" s="1"/>
      <c r="S2" s="1"/>
      <c r="T2" s="1"/>
      <c r="W2" s="3"/>
      <c r="X2" s="3"/>
      <c r="Z2" s="161"/>
      <c r="AA2" s="161"/>
      <c r="AB2" s="5"/>
      <c r="AC2" s="6"/>
      <c r="AD2" s="6"/>
      <c r="AE2" s="6"/>
      <c r="AF2" s="6"/>
      <c r="AG2" s="6"/>
      <c r="AH2" s="6"/>
      <c r="AI2" s="6"/>
      <c r="AJ2" s="6"/>
      <c r="AK2" s="6"/>
    </row>
    <row r="3" spans="1:37" ht="6" customHeight="1" x14ac:dyDescent="0.35">
      <c r="A3" s="164"/>
      <c r="B3" s="164"/>
      <c r="C3" s="164"/>
      <c r="D3" s="164"/>
      <c r="E3" s="164"/>
      <c r="F3" s="164"/>
      <c r="G3" s="164"/>
      <c r="H3" s="164"/>
      <c r="I3" s="164"/>
      <c r="J3" s="164"/>
      <c r="K3" s="164"/>
      <c r="L3" s="164"/>
      <c r="M3" s="164"/>
      <c r="N3" s="164"/>
      <c r="O3" s="164"/>
      <c r="P3" s="164"/>
      <c r="Q3" s="1"/>
      <c r="R3" s="1"/>
      <c r="S3" s="1"/>
      <c r="T3" s="1"/>
      <c r="W3" s="3"/>
      <c r="X3" s="3"/>
      <c r="Z3" s="4"/>
      <c r="AA3" s="4"/>
      <c r="AB3" s="5"/>
      <c r="AC3" s="6"/>
      <c r="AD3" s="6"/>
      <c r="AE3" s="6"/>
      <c r="AF3" s="6"/>
      <c r="AG3" s="6"/>
      <c r="AH3" s="6"/>
      <c r="AI3" s="6"/>
      <c r="AJ3" s="6"/>
      <c r="AK3" s="6"/>
    </row>
    <row r="4" spans="1:37" s="18" customFormat="1" ht="28" x14ac:dyDescent="0.35">
      <c r="A4" s="105" t="s">
        <v>2</v>
      </c>
      <c r="B4" s="105" t="s">
        <v>46</v>
      </c>
      <c r="C4" s="106">
        <v>300000</v>
      </c>
      <c r="D4" s="106">
        <v>500000</v>
      </c>
      <c r="E4" s="106">
        <v>700000</v>
      </c>
      <c r="F4" s="106">
        <v>1000000</v>
      </c>
      <c r="G4" s="106">
        <v>1500000</v>
      </c>
      <c r="H4" s="106">
        <v>2000000</v>
      </c>
      <c r="I4" s="106">
        <v>2500000</v>
      </c>
      <c r="J4" s="106">
        <v>3000000</v>
      </c>
      <c r="K4" s="106">
        <v>3500000</v>
      </c>
      <c r="L4" s="106">
        <v>4000000</v>
      </c>
      <c r="M4" s="106">
        <v>4500000</v>
      </c>
      <c r="N4" s="106">
        <v>5000000</v>
      </c>
      <c r="O4" s="106">
        <v>7500000</v>
      </c>
      <c r="P4" s="106">
        <v>10000000</v>
      </c>
      <c r="Q4" s="47"/>
      <c r="R4" s="47"/>
      <c r="S4" s="47"/>
      <c r="T4" s="48"/>
      <c r="Z4" s="49"/>
      <c r="AA4" s="50"/>
      <c r="AB4" s="51"/>
      <c r="AC4" s="51"/>
      <c r="AD4" s="51"/>
      <c r="AE4" s="51"/>
      <c r="AF4" s="51"/>
      <c r="AG4" s="51"/>
      <c r="AH4" s="51"/>
      <c r="AI4" s="51"/>
      <c r="AJ4" s="51"/>
      <c r="AK4" s="51"/>
    </row>
    <row r="5" spans="1:37" x14ac:dyDescent="0.35">
      <c r="A5" s="98" t="s">
        <v>3</v>
      </c>
      <c r="B5" s="99">
        <v>20</v>
      </c>
      <c r="C5" s="100">
        <f>IF($B$5&gt;0,VLOOKUP($C$4,$B$27:$O$36,S5),0)</f>
        <v>2432</v>
      </c>
      <c r="D5" s="100">
        <f>IF(C5&gt;0,VLOOKUP($D$4,$B$27:$O$36,S5),0)</f>
        <v>2802</v>
      </c>
      <c r="E5" s="100">
        <f>IF(D5&gt;0,VLOOKUP($E$4,$B$27:$O$36,S5),0)</f>
        <v>3873</v>
      </c>
      <c r="F5" s="100">
        <f>IF(E5&gt;0,VLOOKUP($F$4,$B$27:$O$36,S5),0)</f>
        <v>4875</v>
      </c>
      <c r="G5" s="100">
        <f>IF(F5&gt;0,VLOOKUP($G$4,$B$27:$O$36,S5),0)</f>
        <v>5700</v>
      </c>
      <c r="H5" s="100">
        <f>IF(G5&gt;0,VLOOKUP($H$4,$B$32:$M$36,S5),0)</f>
        <v>6196</v>
      </c>
      <c r="I5" s="100">
        <f>IF(H5&gt;0,VLOOKUP($I$4,$B$32:$M$36,S5),0)</f>
        <v>6580</v>
      </c>
      <c r="J5" s="100">
        <f>IF(I5&gt;0,VLOOKUP($J$4,$B$32:$M$36,S5),0)</f>
        <v>8589</v>
      </c>
      <c r="K5" s="100">
        <f>IF(J5&gt;0,VLOOKUP($K$4,$B$32:$M$36,S5),0)</f>
        <v>8920</v>
      </c>
      <c r="L5" s="100">
        <f>IF(K5&gt;0,VLOOKUP($L$4,$B$32:$M$36,S5),0)</f>
        <v>9206</v>
      </c>
      <c r="M5" s="100">
        <f>IF(L5&gt;0,VLOOKUP($M$4,$B$32:$M40,S5),0)</f>
        <v>9459</v>
      </c>
      <c r="N5" s="100">
        <f>IF(M5&gt;0,VLOOKUP($N$4,$B$32:$M$40,S5),0)</f>
        <v>10250</v>
      </c>
      <c r="O5" s="100">
        <f>IF(N5&gt;0,VLOOKUP($O$4,$B$32:$M$40,S5),0)</f>
        <v>11173</v>
      </c>
      <c r="P5" s="100">
        <f>IF(O5&gt;0,VLOOKUP($P$4,$B$32:$M$40,S5),0)</f>
        <v>11828</v>
      </c>
      <c r="R5" s="114">
        <f>IF(B5&lt;=20,2,IF(B5&lt;=25,3,IF(B5&lt;=30,4,IF(B5&lt;=35,5,IF(B5&lt;=40,6,IF(B5&lt;=45,7,IF(B5&lt;=50,8,IF(B5&lt;=55,9,IF(B5&lt;=60,10,IF(B5&lt;=65,11,IF(B5&lt;=115,12,)))))))))))</f>
        <v>2</v>
      </c>
      <c r="S5" s="114">
        <f t="shared" ref="S5:S12" si="0">MAX(R5:R5)</f>
        <v>2</v>
      </c>
      <c r="T5" s="115">
        <v>1</v>
      </c>
      <c r="Z5" s="7"/>
      <c r="AA5" s="8"/>
      <c r="AB5" s="6"/>
      <c r="AC5" s="6"/>
      <c r="AD5" s="6"/>
      <c r="AE5" s="6"/>
      <c r="AF5" s="6"/>
      <c r="AG5" s="6"/>
      <c r="AH5" s="6"/>
      <c r="AI5" s="6"/>
      <c r="AJ5" s="6"/>
      <c r="AK5" s="6"/>
    </row>
    <row r="6" spans="1:37" x14ac:dyDescent="0.35">
      <c r="A6" s="107" t="s">
        <v>4</v>
      </c>
      <c r="B6" s="108">
        <v>0</v>
      </c>
      <c r="C6" s="109">
        <f t="shared" ref="C6:C12" si="1">IF(B6&gt;0,VLOOKUP($C$4,$B$27:$O$36,S6),0)*T6</f>
        <v>0</v>
      </c>
      <c r="D6" s="109">
        <f t="shared" ref="D6:D12" si="2">IF(C6&gt;0,VLOOKUP($D$4,$B$27:$O$36,S6),0)*T6</f>
        <v>0</v>
      </c>
      <c r="E6" s="109">
        <f t="shared" ref="E6:E12" si="3">IF(D6&gt;0,VLOOKUP($E$4,$B$27:$O$36,S6),0)*T6</f>
        <v>0</v>
      </c>
      <c r="F6" s="109">
        <f t="shared" ref="F6:F12" si="4">IF(E6&gt;0,VLOOKUP($F$4,$B$27:$O$36,S6),0)*T6</f>
        <v>0</v>
      </c>
      <c r="G6" s="109">
        <f t="shared" ref="G6:G12" si="5">IF(F6&gt;0,VLOOKUP($G$4,$B$27:$O$36,S6),0)*T6</f>
        <v>0</v>
      </c>
      <c r="H6" s="109">
        <f t="shared" ref="H6:H12" si="6">IF(G6&gt;0,VLOOKUP($H$4,$B$32:$O$36,S6),0)*T6</f>
        <v>0</v>
      </c>
      <c r="I6" s="109">
        <f t="shared" ref="I6:I12" si="7">IF(H6&gt;0,VLOOKUP($I$4,$B$32:$O$36,S6),0)*T6</f>
        <v>0</v>
      </c>
      <c r="J6" s="109">
        <f t="shared" ref="J6:J12" si="8">IF(I6&gt;0,VLOOKUP($J$4,$B$32:$O$36,S6),0)*T6</f>
        <v>0</v>
      </c>
      <c r="K6" s="109">
        <f t="shared" ref="K6:K12" si="9">IF(J6&gt;0,VLOOKUP($K$4,$B$32:$O$36,S6),0)*T6</f>
        <v>0</v>
      </c>
      <c r="L6" s="109">
        <f t="shared" ref="L6:L12" si="10">IF(K6&gt;0,VLOOKUP($L$4,$B$32:$M$36,S6),0)*T6</f>
        <v>0</v>
      </c>
      <c r="M6" s="109">
        <f>IF(L6&gt;0,VLOOKUP($M$4,$B$32:$M41,S6),0)*T6</f>
        <v>0</v>
      </c>
      <c r="N6" s="109">
        <f t="shared" ref="N6:N12" si="11">IF(M6&gt;0,VLOOKUP($N$4,$B$32:$M$40,S6),0)*T6</f>
        <v>0</v>
      </c>
      <c r="O6" s="109">
        <f t="shared" ref="O6:O12" si="12">IF(N6&gt;0,VLOOKUP($O$4,$B$32:$M$40,S6),0)*T6</f>
        <v>0</v>
      </c>
      <c r="P6" s="109">
        <f t="shared" ref="P6:P12" si="13">IF(O6&gt;0,VLOOKUP($P$4,$B$32:$M$40,S6),0)*T6</f>
        <v>0</v>
      </c>
      <c r="R6" s="114">
        <f t="shared" ref="R6:R12" si="14">IF(B6&lt;=20,2,IF(B6&lt;=25,3,IF(B6&lt;=30,4,IF(B6&lt;=35,5,IF(B6&lt;=40,6,IF(B6&lt;=45,7,IF(B6&lt;=50,8,IF(B6&lt;=55,9,IF(B6&lt;=60,10,IF(B6&lt;=65,11,IF(B6&lt;=115,12,)))))))))))</f>
        <v>2</v>
      </c>
      <c r="S6" s="114">
        <f t="shared" si="0"/>
        <v>2</v>
      </c>
      <c r="T6" s="115">
        <v>0.75</v>
      </c>
      <c r="AA6" s="8"/>
      <c r="AB6" s="6"/>
      <c r="AC6" s="6"/>
      <c r="AD6" s="6"/>
      <c r="AE6" s="6"/>
      <c r="AF6" s="6"/>
      <c r="AG6" s="6"/>
      <c r="AH6" s="6"/>
      <c r="AI6" s="6"/>
      <c r="AJ6" s="6"/>
      <c r="AK6" s="5"/>
    </row>
    <row r="7" spans="1:37" x14ac:dyDescent="0.35">
      <c r="A7" s="98" t="s">
        <v>5</v>
      </c>
      <c r="B7" s="99">
        <v>0</v>
      </c>
      <c r="C7" s="100">
        <f t="shared" si="1"/>
        <v>0</v>
      </c>
      <c r="D7" s="100">
        <f t="shared" si="2"/>
        <v>0</v>
      </c>
      <c r="E7" s="100">
        <f t="shared" si="3"/>
        <v>0</v>
      </c>
      <c r="F7" s="100">
        <f t="shared" si="4"/>
        <v>0</v>
      </c>
      <c r="G7" s="100">
        <f t="shared" si="5"/>
        <v>0</v>
      </c>
      <c r="H7" s="100">
        <f t="shared" si="6"/>
        <v>0</v>
      </c>
      <c r="I7" s="100">
        <f t="shared" si="7"/>
        <v>0</v>
      </c>
      <c r="J7" s="100">
        <f t="shared" si="8"/>
        <v>0</v>
      </c>
      <c r="K7" s="100">
        <f t="shared" si="9"/>
        <v>0</v>
      </c>
      <c r="L7" s="100">
        <f t="shared" si="10"/>
        <v>0</v>
      </c>
      <c r="M7" s="100">
        <f>IF(L7&gt;0,VLOOKUP($M$4,$B$32:$M41,S7),0)*T7</f>
        <v>0</v>
      </c>
      <c r="N7" s="100">
        <f t="shared" si="11"/>
        <v>0</v>
      </c>
      <c r="O7" s="100">
        <f t="shared" si="12"/>
        <v>0</v>
      </c>
      <c r="P7" s="100">
        <f t="shared" si="13"/>
        <v>0</v>
      </c>
      <c r="R7" s="114">
        <f t="shared" si="14"/>
        <v>2</v>
      </c>
      <c r="S7" s="114">
        <f t="shared" si="0"/>
        <v>2</v>
      </c>
      <c r="T7" s="115">
        <v>0.5</v>
      </c>
      <c r="AA7" s="8"/>
      <c r="AB7" s="6"/>
      <c r="AC7" s="6"/>
      <c r="AD7" s="6"/>
      <c r="AE7" s="6"/>
      <c r="AF7" s="6"/>
      <c r="AG7" s="6"/>
      <c r="AH7" s="6"/>
      <c r="AI7" s="6"/>
      <c r="AJ7" s="6"/>
      <c r="AK7" s="5"/>
    </row>
    <row r="8" spans="1:37" x14ac:dyDescent="0.35">
      <c r="A8" s="107" t="s">
        <v>6</v>
      </c>
      <c r="B8" s="108">
        <v>0</v>
      </c>
      <c r="C8" s="109">
        <f t="shared" si="1"/>
        <v>0</v>
      </c>
      <c r="D8" s="109">
        <f t="shared" si="2"/>
        <v>0</v>
      </c>
      <c r="E8" s="109">
        <f t="shared" si="3"/>
        <v>0</v>
      </c>
      <c r="F8" s="109">
        <f t="shared" si="4"/>
        <v>0</v>
      </c>
      <c r="G8" s="109">
        <f t="shared" si="5"/>
        <v>0</v>
      </c>
      <c r="H8" s="109">
        <f t="shared" si="6"/>
        <v>0</v>
      </c>
      <c r="I8" s="109">
        <f t="shared" si="7"/>
        <v>0</v>
      </c>
      <c r="J8" s="109">
        <f t="shared" si="8"/>
        <v>0</v>
      </c>
      <c r="K8" s="109">
        <f t="shared" si="9"/>
        <v>0</v>
      </c>
      <c r="L8" s="109">
        <f t="shared" si="10"/>
        <v>0</v>
      </c>
      <c r="M8" s="109">
        <f>IF(L8&gt;0,VLOOKUP($M$4,$B$32:$M41,S8),0)*T8</f>
        <v>0</v>
      </c>
      <c r="N8" s="109">
        <f t="shared" si="11"/>
        <v>0</v>
      </c>
      <c r="O8" s="109">
        <f t="shared" si="12"/>
        <v>0</v>
      </c>
      <c r="P8" s="109">
        <f t="shared" si="13"/>
        <v>0</v>
      </c>
      <c r="R8" s="114">
        <f t="shared" si="14"/>
        <v>2</v>
      </c>
      <c r="S8" s="114">
        <f t="shared" si="0"/>
        <v>2</v>
      </c>
      <c r="T8" s="115">
        <v>0.5</v>
      </c>
      <c r="AA8" s="8"/>
      <c r="AB8" s="9"/>
      <c r="AC8" s="9"/>
      <c r="AD8" s="9"/>
      <c r="AE8" s="9"/>
      <c r="AF8" s="9"/>
      <c r="AG8" s="9"/>
      <c r="AH8" s="9"/>
      <c r="AI8" s="9"/>
      <c r="AJ8" s="9"/>
      <c r="AK8" s="5"/>
    </row>
    <row r="9" spans="1:37" x14ac:dyDescent="0.35">
      <c r="A9" s="98" t="s">
        <v>7</v>
      </c>
      <c r="B9" s="99">
        <v>0</v>
      </c>
      <c r="C9" s="100">
        <f t="shared" si="1"/>
        <v>0</v>
      </c>
      <c r="D9" s="100">
        <f t="shared" si="2"/>
        <v>0</v>
      </c>
      <c r="E9" s="100">
        <f t="shared" si="3"/>
        <v>0</v>
      </c>
      <c r="F9" s="100">
        <f t="shared" si="4"/>
        <v>0</v>
      </c>
      <c r="G9" s="100">
        <f t="shared" si="5"/>
        <v>0</v>
      </c>
      <c r="H9" s="100">
        <f t="shared" si="6"/>
        <v>0</v>
      </c>
      <c r="I9" s="100">
        <f t="shared" si="7"/>
        <v>0</v>
      </c>
      <c r="J9" s="100">
        <f t="shared" si="8"/>
        <v>0</v>
      </c>
      <c r="K9" s="100">
        <f t="shared" si="9"/>
        <v>0</v>
      </c>
      <c r="L9" s="100">
        <f t="shared" si="10"/>
        <v>0</v>
      </c>
      <c r="M9" s="100">
        <f>IF(L9&gt;0,VLOOKUP($M$4,$B$32:$M41,S9),0)*T9</f>
        <v>0</v>
      </c>
      <c r="N9" s="100">
        <f t="shared" si="11"/>
        <v>0</v>
      </c>
      <c r="O9" s="100">
        <f t="shared" si="12"/>
        <v>0</v>
      </c>
      <c r="P9" s="100">
        <f t="shared" si="13"/>
        <v>0</v>
      </c>
      <c r="R9" s="114">
        <f t="shared" si="14"/>
        <v>2</v>
      </c>
      <c r="S9" s="114">
        <f t="shared" si="0"/>
        <v>2</v>
      </c>
      <c r="T9" s="115">
        <v>0.5</v>
      </c>
      <c r="AA9" s="8"/>
      <c r="AB9" s="11"/>
      <c r="AC9" s="11"/>
      <c r="AD9" s="11"/>
      <c r="AE9" s="11"/>
      <c r="AF9" s="11"/>
      <c r="AG9" s="11"/>
      <c r="AH9" s="11"/>
      <c r="AI9" s="11"/>
      <c r="AJ9" s="11"/>
      <c r="AK9" s="5"/>
    </row>
    <row r="10" spans="1:37" x14ac:dyDescent="0.35">
      <c r="A10" s="107" t="s">
        <v>8</v>
      </c>
      <c r="B10" s="108">
        <v>0</v>
      </c>
      <c r="C10" s="109">
        <f t="shared" si="1"/>
        <v>0</v>
      </c>
      <c r="D10" s="109">
        <f t="shared" si="2"/>
        <v>0</v>
      </c>
      <c r="E10" s="109">
        <f t="shared" si="3"/>
        <v>0</v>
      </c>
      <c r="F10" s="109">
        <f t="shared" si="4"/>
        <v>0</v>
      </c>
      <c r="G10" s="109">
        <f t="shared" si="5"/>
        <v>0</v>
      </c>
      <c r="H10" s="109">
        <f t="shared" si="6"/>
        <v>0</v>
      </c>
      <c r="I10" s="109">
        <f t="shared" si="7"/>
        <v>0</v>
      </c>
      <c r="J10" s="109">
        <f t="shared" si="8"/>
        <v>0</v>
      </c>
      <c r="K10" s="109">
        <f t="shared" si="9"/>
        <v>0</v>
      </c>
      <c r="L10" s="109">
        <f t="shared" si="10"/>
        <v>0</v>
      </c>
      <c r="M10" s="109">
        <f>IF(L10&gt;0,VLOOKUP($M$4,$B$32:$M41,S10),0)*T10</f>
        <v>0</v>
      </c>
      <c r="N10" s="109">
        <f t="shared" si="11"/>
        <v>0</v>
      </c>
      <c r="O10" s="109">
        <f t="shared" si="12"/>
        <v>0</v>
      </c>
      <c r="P10" s="109">
        <f t="shared" si="13"/>
        <v>0</v>
      </c>
      <c r="R10" s="114">
        <f t="shared" si="14"/>
        <v>2</v>
      </c>
      <c r="S10" s="114">
        <f t="shared" si="0"/>
        <v>2</v>
      </c>
      <c r="T10" s="115">
        <v>0.5</v>
      </c>
      <c r="AA10" s="8"/>
      <c r="AB10" s="11"/>
      <c r="AC10" s="11"/>
      <c r="AD10" s="11"/>
      <c r="AE10" s="11"/>
      <c r="AF10" s="11"/>
      <c r="AG10" s="11"/>
      <c r="AH10" s="11"/>
      <c r="AI10" s="11"/>
      <c r="AJ10" s="11"/>
      <c r="AK10" s="11"/>
    </row>
    <row r="11" spans="1:37" x14ac:dyDescent="0.35">
      <c r="A11" s="98" t="s">
        <v>9</v>
      </c>
      <c r="B11" s="99">
        <v>0</v>
      </c>
      <c r="C11" s="100">
        <f t="shared" si="1"/>
        <v>0</v>
      </c>
      <c r="D11" s="100">
        <f t="shared" si="2"/>
        <v>0</v>
      </c>
      <c r="E11" s="100">
        <f t="shared" si="3"/>
        <v>0</v>
      </c>
      <c r="F11" s="100">
        <f t="shared" si="4"/>
        <v>0</v>
      </c>
      <c r="G11" s="100">
        <f t="shared" si="5"/>
        <v>0</v>
      </c>
      <c r="H11" s="100">
        <f t="shared" si="6"/>
        <v>0</v>
      </c>
      <c r="I11" s="100">
        <f t="shared" si="7"/>
        <v>0</v>
      </c>
      <c r="J11" s="100">
        <f t="shared" si="8"/>
        <v>0</v>
      </c>
      <c r="K11" s="100">
        <f t="shared" si="9"/>
        <v>0</v>
      </c>
      <c r="L11" s="100">
        <f t="shared" si="10"/>
        <v>0</v>
      </c>
      <c r="M11" s="100">
        <f>IF(L11&gt;0,VLOOKUP($M$4,$B$32:$M41,S11),0)*T11</f>
        <v>0</v>
      </c>
      <c r="N11" s="100">
        <f t="shared" si="11"/>
        <v>0</v>
      </c>
      <c r="O11" s="100">
        <f t="shared" si="12"/>
        <v>0</v>
      </c>
      <c r="P11" s="100">
        <f t="shared" si="13"/>
        <v>0</v>
      </c>
      <c r="R11" s="114">
        <f t="shared" si="14"/>
        <v>2</v>
      </c>
      <c r="S11" s="114">
        <f t="shared" si="0"/>
        <v>2</v>
      </c>
      <c r="T11" s="115">
        <v>0.5</v>
      </c>
      <c r="AA11" s="8"/>
      <c r="AB11" s="11"/>
      <c r="AC11" s="11"/>
      <c r="AD11" s="11"/>
      <c r="AE11" s="11"/>
      <c r="AF11" s="11"/>
      <c r="AG11" s="11"/>
      <c r="AH11" s="11"/>
      <c r="AI11" s="11"/>
      <c r="AJ11" s="11"/>
      <c r="AK11" s="5"/>
    </row>
    <row r="12" spans="1:37" x14ac:dyDescent="0.35">
      <c r="A12" s="107" t="s">
        <v>10</v>
      </c>
      <c r="B12" s="108">
        <v>0</v>
      </c>
      <c r="C12" s="109">
        <f t="shared" si="1"/>
        <v>0</v>
      </c>
      <c r="D12" s="109">
        <f t="shared" si="2"/>
        <v>0</v>
      </c>
      <c r="E12" s="109">
        <f t="shared" si="3"/>
        <v>0</v>
      </c>
      <c r="F12" s="109">
        <f t="shared" si="4"/>
        <v>0</v>
      </c>
      <c r="G12" s="109">
        <f t="shared" si="5"/>
        <v>0</v>
      </c>
      <c r="H12" s="109">
        <f t="shared" si="6"/>
        <v>0</v>
      </c>
      <c r="I12" s="109">
        <f t="shared" si="7"/>
        <v>0</v>
      </c>
      <c r="J12" s="109">
        <f t="shared" si="8"/>
        <v>0</v>
      </c>
      <c r="K12" s="109">
        <f t="shared" si="9"/>
        <v>0</v>
      </c>
      <c r="L12" s="109">
        <f t="shared" si="10"/>
        <v>0</v>
      </c>
      <c r="M12" s="109">
        <f>IF(L12&gt;0,VLOOKUP($M$4,$B$32:$M41,S12),0)*T12</f>
        <v>0</v>
      </c>
      <c r="N12" s="109">
        <f t="shared" si="11"/>
        <v>0</v>
      </c>
      <c r="O12" s="109">
        <f t="shared" si="12"/>
        <v>0</v>
      </c>
      <c r="P12" s="109">
        <f t="shared" si="13"/>
        <v>0</v>
      </c>
      <c r="R12" s="114">
        <f t="shared" si="14"/>
        <v>2</v>
      </c>
      <c r="S12" s="114">
        <f t="shared" si="0"/>
        <v>2</v>
      </c>
      <c r="T12" s="115">
        <v>0.5</v>
      </c>
      <c r="AA12" s="8"/>
      <c r="AB12" s="5"/>
      <c r="AC12" s="5"/>
      <c r="AD12" s="5"/>
      <c r="AE12" s="5"/>
      <c r="AF12" s="5"/>
      <c r="AG12" s="5"/>
      <c r="AH12" s="5"/>
      <c r="AI12" s="5"/>
      <c r="AJ12" s="5"/>
      <c r="AK12" s="5"/>
    </row>
    <row r="13" spans="1:37" x14ac:dyDescent="0.35">
      <c r="A13" s="12"/>
      <c r="B13" s="101">
        <v>0</v>
      </c>
      <c r="C13" s="100">
        <f t="shared" ref="C13:L13" si="15">SUM(C5:C12)</f>
        <v>2432</v>
      </c>
      <c r="D13" s="100">
        <f t="shared" si="15"/>
        <v>2802</v>
      </c>
      <c r="E13" s="100">
        <f t="shared" si="15"/>
        <v>3873</v>
      </c>
      <c r="F13" s="100">
        <f t="shared" si="15"/>
        <v>4875</v>
      </c>
      <c r="G13" s="100">
        <f t="shared" si="15"/>
        <v>5700</v>
      </c>
      <c r="H13" s="100">
        <f t="shared" si="15"/>
        <v>6196</v>
      </c>
      <c r="I13" s="100">
        <f t="shared" si="15"/>
        <v>6580</v>
      </c>
      <c r="J13" s="100">
        <f t="shared" si="15"/>
        <v>8589</v>
      </c>
      <c r="K13" s="100">
        <f t="shared" si="15"/>
        <v>8920</v>
      </c>
      <c r="L13" s="100">
        <f t="shared" si="15"/>
        <v>9206</v>
      </c>
      <c r="M13" s="100">
        <f t="shared" ref="M13:P13" si="16">SUM(M5:M12)</f>
        <v>9459</v>
      </c>
      <c r="N13" s="100">
        <f t="shared" si="16"/>
        <v>10250</v>
      </c>
      <c r="O13" s="100">
        <f t="shared" si="16"/>
        <v>11173</v>
      </c>
      <c r="P13" s="100">
        <f t="shared" si="16"/>
        <v>11828</v>
      </c>
      <c r="Q13" s="1"/>
      <c r="X13" s="18"/>
      <c r="Y13" s="18"/>
      <c r="Z13" s="18"/>
      <c r="AA13" s="18"/>
      <c r="AB13" s="18"/>
      <c r="AC13" s="5"/>
      <c r="AD13" s="5"/>
      <c r="AE13" s="5"/>
      <c r="AF13" s="5"/>
      <c r="AG13" s="5"/>
      <c r="AH13" s="5"/>
      <c r="AI13" s="5"/>
      <c r="AJ13" s="5"/>
      <c r="AK13" s="5"/>
    </row>
    <row r="14" spans="1:37" x14ac:dyDescent="0.35">
      <c r="A14" s="117" t="s">
        <v>45</v>
      </c>
      <c r="B14" s="113" t="str">
        <f>IF(B6&gt;=1,"10%",IF(B7&gt;=0,"0%","1"))</f>
        <v>0%</v>
      </c>
      <c r="C14" s="109">
        <f>C13*$B$14</f>
        <v>0</v>
      </c>
      <c r="D14" s="109">
        <f>D13*$B$14</f>
        <v>0</v>
      </c>
      <c r="E14" s="109">
        <f t="shared" ref="E14:P14" si="17">E13*$B$14</f>
        <v>0</v>
      </c>
      <c r="F14" s="109">
        <f t="shared" si="17"/>
        <v>0</v>
      </c>
      <c r="G14" s="109">
        <f t="shared" si="17"/>
        <v>0</v>
      </c>
      <c r="H14" s="109">
        <f t="shared" si="17"/>
        <v>0</v>
      </c>
      <c r="I14" s="109">
        <f t="shared" si="17"/>
        <v>0</v>
      </c>
      <c r="J14" s="109">
        <f t="shared" si="17"/>
        <v>0</v>
      </c>
      <c r="K14" s="109">
        <f t="shared" si="17"/>
        <v>0</v>
      </c>
      <c r="L14" s="109">
        <f t="shared" si="17"/>
        <v>0</v>
      </c>
      <c r="M14" s="109">
        <f t="shared" si="17"/>
        <v>0</v>
      </c>
      <c r="N14" s="109">
        <f t="shared" si="17"/>
        <v>0</v>
      </c>
      <c r="O14" s="109">
        <f t="shared" si="17"/>
        <v>0</v>
      </c>
      <c r="P14" s="109">
        <f t="shared" si="17"/>
        <v>0</v>
      </c>
      <c r="R14" s="14"/>
      <c r="T14" s="14"/>
      <c r="U14" s="43"/>
      <c r="W14" s="14"/>
      <c r="X14" s="44"/>
      <c r="Y14" s="18"/>
      <c r="Z14" s="44"/>
      <c r="AA14" s="45"/>
      <c r="AB14" s="18"/>
      <c r="AC14" s="5"/>
      <c r="AD14" s="5"/>
      <c r="AE14" s="5"/>
      <c r="AF14" s="5"/>
      <c r="AG14" s="5"/>
      <c r="AH14" s="5"/>
      <c r="AI14" s="5"/>
      <c r="AJ14" s="5"/>
      <c r="AK14" s="5"/>
    </row>
    <row r="15" spans="1:37" x14ac:dyDescent="0.35">
      <c r="A15" s="104"/>
      <c r="B15" s="13" t="s">
        <v>11</v>
      </c>
      <c r="C15" s="100">
        <f>C13-C14</f>
        <v>2432</v>
      </c>
      <c r="D15" s="100">
        <f t="shared" ref="D15:P15" si="18">D13-D14</f>
        <v>2802</v>
      </c>
      <c r="E15" s="100">
        <f t="shared" si="18"/>
        <v>3873</v>
      </c>
      <c r="F15" s="100">
        <f t="shared" si="18"/>
        <v>4875</v>
      </c>
      <c r="G15" s="100">
        <f t="shared" si="18"/>
        <v>5700</v>
      </c>
      <c r="H15" s="100">
        <f t="shared" si="18"/>
        <v>6196</v>
      </c>
      <c r="I15" s="100">
        <f t="shared" si="18"/>
        <v>6580</v>
      </c>
      <c r="J15" s="100">
        <f t="shared" si="18"/>
        <v>8589</v>
      </c>
      <c r="K15" s="100">
        <f t="shared" si="18"/>
        <v>8920</v>
      </c>
      <c r="L15" s="100">
        <f t="shared" si="18"/>
        <v>9206</v>
      </c>
      <c r="M15" s="100">
        <f t="shared" si="18"/>
        <v>9459</v>
      </c>
      <c r="N15" s="100">
        <f t="shared" si="18"/>
        <v>10250</v>
      </c>
      <c r="O15" s="100">
        <f t="shared" si="18"/>
        <v>11173</v>
      </c>
      <c r="P15" s="100">
        <f t="shared" si="18"/>
        <v>11828</v>
      </c>
      <c r="AC15" s="5"/>
      <c r="AD15" s="5"/>
      <c r="AE15" s="5"/>
      <c r="AF15" s="5"/>
      <c r="AG15" s="5"/>
      <c r="AH15" s="5"/>
      <c r="AI15" s="5"/>
      <c r="AJ15" s="5"/>
      <c r="AK15" s="5"/>
    </row>
    <row r="16" spans="1:37" x14ac:dyDescent="0.35">
      <c r="A16" s="117" t="s">
        <v>13</v>
      </c>
      <c r="B16" s="110" t="s">
        <v>12</v>
      </c>
      <c r="C16" s="109">
        <f>C15*$R$16</f>
        <v>0</v>
      </c>
      <c r="D16" s="109">
        <f t="shared" ref="D16:P16" si="19">D15*$R$16</f>
        <v>0</v>
      </c>
      <c r="E16" s="109">
        <f t="shared" si="19"/>
        <v>0</v>
      </c>
      <c r="F16" s="109">
        <f t="shared" si="19"/>
        <v>0</v>
      </c>
      <c r="G16" s="109">
        <f t="shared" si="19"/>
        <v>0</v>
      </c>
      <c r="H16" s="109">
        <f t="shared" si="19"/>
        <v>0</v>
      </c>
      <c r="I16" s="109">
        <f t="shared" si="19"/>
        <v>0</v>
      </c>
      <c r="J16" s="109">
        <f t="shared" si="19"/>
        <v>0</v>
      </c>
      <c r="K16" s="109">
        <f t="shared" si="19"/>
        <v>0</v>
      </c>
      <c r="L16" s="109">
        <f t="shared" si="19"/>
        <v>0</v>
      </c>
      <c r="M16" s="109">
        <f t="shared" si="19"/>
        <v>0</v>
      </c>
      <c r="N16" s="109">
        <f t="shared" si="19"/>
        <v>0</v>
      </c>
      <c r="O16" s="109">
        <f t="shared" si="19"/>
        <v>0</v>
      </c>
      <c r="P16" s="109">
        <f t="shared" si="19"/>
        <v>0</v>
      </c>
      <c r="R16" s="2">
        <f>IF($B$16="Yes",(5.5%),0)</f>
        <v>0</v>
      </c>
    </row>
    <row r="17" spans="1:35" x14ac:dyDescent="0.35">
      <c r="A17" s="104"/>
      <c r="B17" s="13" t="s">
        <v>11</v>
      </c>
      <c r="C17" s="100">
        <f>C15-C16</f>
        <v>2432</v>
      </c>
      <c r="D17" s="100">
        <f t="shared" ref="D17:P17" si="20">D15-D16</f>
        <v>2802</v>
      </c>
      <c r="E17" s="100">
        <f t="shared" si="20"/>
        <v>3873</v>
      </c>
      <c r="F17" s="100">
        <f t="shared" si="20"/>
        <v>4875</v>
      </c>
      <c r="G17" s="100">
        <f t="shared" si="20"/>
        <v>5700</v>
      </c>
      <c r="H17" s="100">
        <f t="shared" si="20"/>
        <v>6196</v>
      </c>
      <c r="I17" s="100">
        <f t="shared" si="20"/>
        <v>6580</v>
      </c>
      <c r="J17" s="100">
        <f t="shared" si="20"/>
        <v>8589</v>
      </c>
      <c r="K17" s="100">
        <f t="shared" si="20"/>
        <v>8920</v>
      </c>
      <c r="L17" s="100">
        <f t="shared" si="20"/>
        <v>9206</v>
      </c>
      <c r="M17" s="100">
        <f t="shared" si="20"/>
        <v>9459</v>
      </c>
      <c r="N17" s="100">
        <f t="shared" si="20"/>
        <v>10250</v>
      </c>
      <c r="O17" s="100">
        <f t="shared" si="20"/>
        <v>11173</v>
      </c>
      <c r="P17" s="100">
        <f t="shared" si="20"/>
        <v>11828</v>
      </c>
    </row>
    <row r="18" spans="1:35" s="14" customFormat="1" x14ac:dyDescent="0.35">
      <c r="A18" s="111" t="s">
        <v>14</v>
      </c>
      <c r="B18" s="116">
        <v>0.18</v>
      </c>
      <c r="C18" s="109">
        <f>C17*$B$18</f>
        <v>437.76</v>
      </c>
      <c r="D18" s="109">
        <f t="shared" ref="D18:P18" si="21">D17*$B$18</f>
        <v>504.35999999999996</v>
      </c>
      <c r="E18" s="109">
        <f t="shared" si="21"/>
        <v>697.14</v>
      </c>
      <c r="F18" s="109">
        <f t="shared" si="21"/>
        <v>877.5</v>
      </c>
      <c r="G18" s="109">
        <f t="shared" si="21"/>
        <v>1026</v>
      </c>
      <c r="H18" s="109">
        <f t="shared" si="21"/>
        <v>1115.28</v>
      </c>
      <c r="I18" s="109">
        <f t="shared" si="21"/>
        <v>1184.3999999999999</v>
      </c>
      <c r="J18" s="109">
        <f t="shared" si="21"/>
        <v>1546.02</v>
      </c>
      <c r="K18" s="109">
        <f t="shared" si="21"/>
        <v>1605.6</v>
      </c>
      <c r="L18" s="109">
        <f t="shared" si="21"/>
        <v>1657.08</v>
      </c>
      <c r="M18" s="109">
        <f t="shared" si="21"/>
        <v>1702.62</v>
      </c>
      <c r="N18" s="109">
        <f t="shared" si="21"/>
        <v>1845</v>
      </c>
      <c r="O18" s="109">
        <f t="shared" si="21"/>
        <v>2011.1399999999999</v>
      </c>
      <c r="P18" s="109">
        <f t="shared" si="21"/>
        <v>2129.04</v>
      </c>
      <c r="Z18" s="15"/>
      <c r="AA18" s="16"/>
      <c r="AB18" s="16"/>
      <c r="AC18" s="16"/>
      <c r="AD18" s="16"/>
      <c r="AE18" s="16"/>
      <c r="AF18" s="16"/>
      <c r="AG18" s="16"/>
      <c r="AH18" s="16"/>
    </row>
    <row r="19" spans="1:35" s="17" customFormat="1" ht="18.5" thickBot="1" x14ac:dyDescent="0.4">
      <c r="A19" s="170" t="s">
        <v>15</v>
      </c>
      <c r="B19" s="170"/>
      <c r="C19" s="124">
        <f>SUM(C17:C18)</f>
        <v>2869.76</v>
      </c>
      <c r="D19" s="124">
        <f t="shared" ref="D19:P19" si="22">SUM(D17:D18)</f>
        <v>3306.36</v>
      </c>
      <c r="E19" s="124">
        <f t="shared" si="22"/>
        <v>4570.1400000000003</v>
      </c>
      <c r="F19" s="124">
        <f t="shared" si="22"/>
        <v>5752.5</v>
      </c>
      <c r="G19" s="124">
        <f t="shared" si="22"/>
        <v>6726</v>
      </c>
      <c r="H19" s="124">
        <f t="shared" si="22"/>
        <v>7311.28</v>
      </c>
      <c r="I19" s="124">
        <f t="shared" si="22"/>
        <v>7764.4</v>
      </c>
      <c r="J19" s="124">
        <f t="shared" si="22"/>
        <v>10135.02</v>
      </c>
      <c r="K19" s="124">
        <f t="shared" si="22"/>
        <v>10525.6</v>
      </c>
      <c r="L19" s="124">
        <f t="shared" si="22"/>
        <v>10863.08</v>
      </c>
      <c r="M19" s="124">
        <f t="shared" si="22"/>
        <v>11161.619999999999</v>
      </c>
      <c r="N19" s="124">
        <f t="shared" si="22"/>
        <v>12095</v>
      </c>
      <c r="O19" s="124">
        <f t="shared" si="22"/>
        <v>13184.14</v>
      </c>
      <c r="P19" s="124">
        <f t="shared" si="22"/>
        <v>13957.04</v>
      </c>
      <c r="R19" s="14"/>
      <c r="S19" s="14"/>
      <c r="T19" s="18"/>
      <c r="U19" s="2"/>
      <c r="Z19" s="19"/>
      <c r="AA19" s="20"/>
      <c r="AB19" s="20"/>
      <c r="AC19" s="20"/>
      <c r="AD19" s="20"/>
      <c r="AE19" s="20"/>
      <c r="AF19" s="20"/>
      <c r="AG19" s="20"/>
      <c r="AH19" s="20"/>
    </row>
    <row r="20" spans="1:35" s="17" customFormat="1" ht="17" thickBot="1" x14ac:dyDescent="0.4">
      <c r="A20" s="167" t="s">
        <v>16</v>
      </c>
      <c r="B20" s="168"/>
      <c r="C20" s="168"/>
      <c r="D20" s="168"/>
      <c r="E20" s="168"/>
      <c r="F20" s="168"/>
      <c r="G20" s="168"/>
      <c r="H20" s="168"/>
      <c r="I20" s="168"/>
      <c r="J20" s="168"/>
      <c r="K20" s="168"/>
      <c r="L20" s="168"/>
      <c r="M20" s="168"/>
      <c r="N20" s="168"/>
      <c r="O20" s="168"/>
      <c r="P20" s="169"/>
      <c r="R20" s="14"/>
      <c r="S20" s="14"/>
      <c r="T20" s="18"/>
      <c r="U20" s="2"/>
      <c r="Z20" s="19"/>
      <c r="AA20" s="20"/>
      <c r="AB20" s="20"/>
      <c r="AC20" s="20"/>
      <c r="AD20" s="20"/>
      <c r="AE20" s="20"/>
      <c r="AF20" s="20"/>
      <c r="AG20" s="20"/>
      <c r="AH20" s="20"/>
    </row>
    <row r="21" spans="1:35" s="17" customFormat="1" ht="16.5" x14ac:dyDescent="0.35">
      <c r="A21" s="122"/>
      <c r="B21" s="122"/>
      <c r="C21" s="122"/>
      <c r="D21" s="122"/>
      <c r="E21" s="122"/>
      <c r="F21" s="122"/>
      <c r="G21" s="122"/>
      <c r="H21" s="122"/>
      <c r="I21" s="122"/>
      <c r="J21" s="122"/>
      <c r="K21" s="122"/>
      <c r="L21" s="122"/>
      <c r="M21" s="122"/>
      <c r="N21" s="122"/>
      <c r="O21" s="122"/>
      <c r="P21" s="122"/>
      <c r="R21" s="14"/>
      <c r="S21" s="14"/>
      <c r="T21" s="18"/>
      <c r="U21" s="2"/>
      <c r="Z21" s="19"/>
      <c r="AA21" s="20"/>
      <c r="AB21" s="20"/>
      <c r="AC21" s="20"/>
      <c r="AD21" s="20"/>
      <c r="AE21" s="20"/>
      <c r="AF21" s="20"/>
      <c r="AG21" s="20"/>
      <c r="AH21" s="20"/>
    </row>
    <row r="22" spans="1:35" s="90" customFormat="1" ht="15.5" customHeight="1" x14ac:dyDescent="0.35">
      <c r="A22" s="92" t="s">
        <v>17</v>
      </c>
      <c r="B22" s="156" t="s">
        <v>82</v>
      </c>
      <c r="C22" s="157"/>
      <c r="D22" s="157"/>
      <c r="E22" s="157"/>
      <c r="F22" s="157"/>
      <c r="G22" s="157"/>
      <c r="H22" s="157"/>
      <c r="I22" s="157"/>
      <c r="J22" s="157"/>
      <c r="K22" s="157"/>
      <c r="L22" s="157"/>
      <c r="M22" s="157"/>
      <c r="N22" s="157"/>
      <c r="O22" s="157"/>
      <c r="P22" s="158"/>
      <c r="Q22" s="17"/>
      <c r="R22" s="125"/>
      <c r="S22" s="125"/>
      <c r="T22" s="89"/>
      <c r="U22" s="89"/>
      <c r="AA22" s="102"/>
      <c r="AB22" s="91"/>
      <c r="AC22" s="91"/>
      <c r="AD22" s="91"/>
      <c r="AE22" s="91"/>
      <c r="AF22" s="91"/>
      <c r="AG22" s="91"/>
      <c r="AH22" s="91"/>
      <c r="AI22" s="91"/>
    </row>
    <row r="23" spans="1:35" s="93" customFormat="1" ht="15.5" customHeight="1" x14ac:dyDescent="0.35">
      <c r="A23" s="92" t="s">
        <v>18</v>
      </c>
      <c r="B23" s="156" t="s">
        <v>83</v>
      </c>
      <c r="C23" s="157"/>
      <c r="D23" s="157"/>
      <c r="E23" s="157"/>
      <c r="F23" s="157"/>
      <c r="G23" s="157"/>
      <c r="H23" s="157"/>
      <c r="I23" s="157"/>
      <c r="J23" s="157"/>
      <c r="K23" s="157"/>
      <c r="L23" s="157"/>
      <c r="M23" s="157"/>
      <c r="N23" s="157"/>
      <c r="O23" s="157"/>
      <c r="P23" s="158"/>
      <c r="Q23" s="17"/>
      <c r="R23" s="125"/>
      <c r="S23" s="125"/>
      <c r="V23" s="94"/>
    </row>
    <row r="24" spans="1:35" s="93" customFormat="1" ht="15.5" customHeight="1" x14ac:dyDescent="0.35">
      <c r="A24" s="92" t="s">
        <v>81</v>
      </c>
      <c r="B24" s="156" t="s">
        <v>84</v>
      </c>
      <c r="C24" s="157"/>
      <c r="D24" s="157"/>
      <c r="E24" s="157"/>
      <c r="F24" s="157"/>
      <c r="G24" s="157"/>
      <c r="H24" s="157"/>
      <c r="I24" s="157"/>
      <c r="J24" s="157"/>
      <c r="K24" s="157"/>
      <c r="L24" s="157"/>
      <c r="M24" s="157"/>
      <c r="N24" s="157"/>
      <c r="O24" s="157"/>
      <c r="P24" s="158"/>
      <c r="Q24" s="17"/>
      <c r="R24" s="125"/>
      <c r="S24" s="125"/>
      <c r="V24" s="94"/>
    </row>
    <row r="25" spans="1:35" s="17" customFormat="1" ht="18" x14ac:dyDescent="0.35">
      <c r="A25" s="21"/>
      <c r="B25" s="21"/>
      <c r="C25" s="22"/>
      <c r="D25" s="22"/>
      <c r="E25" s="22"/>
      <c r="F25" s="22"/>
      <c r="G25" s="22"/>
      <c r="H25" s="22"/>
      <c r="I25" s="22"/>
      <c r="J25" s="22"/>
      <c r="K25" s="22"/>
      <c r="L25" s="22"/>
      <c r="M25" s="22"/>
      <c r="N25" s="22"/>
      <c r="O25" s="22"/>
      <c r="P25" s="10"/>
      <c r="R25" s="14"/>
      <c r="S25" s="14"/>
      <c r="T25" s="18"/>
      <c r="U25" s="2"/>
      <c r="Z25" s="19"/>
      <c r="AA25" s="20"/>
      <c r="AB25" s="20"/>
      <c r="AC25" s="20"/>
      <c r="AD25" s="20"/>
      <c r="AE25" s="20"/>
      <c r="AF25" s="20"/>
      <c r="AG25" s="20"/>
      <c r="AH25" s="20"/>
    </row>
    <row r="26" spans="1:35" s="18" customFormat="1" ht="28" hidden="1" x14ac:dyDescent="0.35">
      <c r="A26" s="118"/>
      <c r="B26" s="118" t="s">
        <v>19</v>
      </c>
      <c r="C26" s="119" t="s">
        <v>20</v>
      </c>
      <c r="D26" s="119" t="s">
        <v>21</v>
      </c>
      <c r="E26" s="119" t="s">
        <v>22</v>
      </c>
      <c r="F26" s="119" t="s">
        <v>23</v>
      </c>
      <c r="G26" s="119" t="s">
        <v>24</v>
      </c>
      <c r="H26" s="119" t="s">
        <v>25</v>
      </c>
      <c r="I26" s="119" t="s">
        <v>26</v>
      </c>
      <c r="J26" s="119" t="s">
        <v>27</v>
      </c>
      <c r="K26" s="119" t="s">
        <v>28</v>
      </c>
      <c r="L26" s="119" t="s">
        <v>29</v>
      </c>
      <c r="M26" s="119" t="s">
        <v>30</v>
      </c>
      <c r="N26" s="120"/>
      <c r="O26" s="120"/>
      <c r="P26" s="121"/>
      <c r="R26" s="154"/>
      <c r="S26" s="154"/>
      <c r="T26" s="154"/>
      <c r="W26" s="26"/>
    </row>
    <row r="27" spans="1:35" hidden="1" x14ac:dyDescent="0.35">
      <c r="A27" s="96">
        <v>1</v>
      </c>
      <c r="B27" s="95">
        <v>300000</v>
      </c>
      <c r="C27" s="97">
        <v>2432</v>
      </c>
      <c r="D27" s="97">
        <v>3932</v>
      </c>
      <c r="E27" s="97">
        <v>4732</v>
      </c>
      <c r="F27" s="97">
        <v>6289</v>
      </c>
      <c r="G27" s="97">
        <v>6524</v>
      </c>
      <c r="H27" s="97">
        <v>8535</v>
      </c>
      <c r="I27" s="97">
        <v>10672</v>
      </c>
      <c r="J27" s="97">
        <v>12889</v>
      </c>
      <c r="K27" s="97">
        <v>16174</v>
      </c>
      <c r="L27" s="97">
        <v>18247</v>
      </c>
      <c r="M27" s="97">
        <v>22270</v>
      </c>
      <c r="N27" s="23"/>
      <c r="O27" s="23"/>
      <c r="P27" s="27"/>
      <c r="R27" s="14"/>
      <c r="S27" s="14"/>
      <c r="T27" s="14"/>
    </row>
    <row r="28" spans="1:35" ht="16.5" hidden="1" x14ac:dyDescent="0.35">
      <c r="A28" s="96">
        <v>2</v>
      </c>
      <c r="B28" s="95">
        <v>500000</v>
      </c>
      <c r="C28" s="97">
        <v>2802</v>
      </c>
      <c r="D28" s="97">
        <v>5340</v>
      </c>
      <c r="E28" s="97">
        <v>6061</v>
      </c>
      <c r="F28" s="97">
        <v>7357</v>
      </c>
      <c r="G28" s="97">
        <v>7436</v>
      </c>
      <c r="H28" s="97">
        <v>10556</v>
      </c>
      <c r="I28" s="97">
        <v>12749</v>
      </c>
      <c r="J28" s="97">
        <v>16115</v>
      </c>
      <c r="K28" s="97">
        <v>21872</v>
      </c>
      <c r="L28" s="97">
        <v>27222</v>
      </c>
      <c r="M28" s="97">
        <v>31395</v>
      </c>
      <c r="N28" s="23"/>
      <c r="O28" s="23"/>
      <c r="P28" s="27"/>
      <c r="R28" s="18"/>
      <c r="T28" s="17"/>
    </row>
    <row r="29" spans="1:35" hidden="1" x14ac:dyDescent="0.35">
      <c r="A29" s="96">
        <v>3</v>
      </c>
      <c r="B29" s="95">
        <v>700000</v>
      </c>
      <c r="C29" s="97">
        <v>3873</v>
      </c>
      <c r="D29" s="97">
        <v>6820</v>
      </c>
      <c r="E29" s="97">
        <v>7268</v>
      </c>
      <c r="F29" s="97">
        <v>8410</v>
      </c>
      <c r="G29" s="97">
        <v>8563</v>
      </c>
      <c r="H29" s="97">
        <v>12541</v>
      </c>
      <c r="I29" s="97">
        <v>14803</v>
      </c>
      <c r="J29" s="97">
        <v>18762</v>
      </c>
      <c r="K29" s="97">
        <v>26148</v>
      </c>
      <c r="L29" s="97">
        <v>32093</v>
      </c>
      <c r="M29" s="97">
        <v>36839</v>
      </c>
      <c r="N29" s="23"/>
      <c r="O29" s="23"/>
      <c r="P29" s="27"/>
    </row>
    <row r="30" spans="1:35" hidden="1" x14ac:dyDescent="0.35">
      <c r="A30" s="96">
        <v>4</v>
      </c>
      <c r="B30" s="95">
        <v>1000000</v>
      </c>
      <c r="C30" s="97">
        <v>4875</v>
      </c>
      <c r="D30" s="97">
        <v>7595</v>
      </c>
      <c r="E30" s="97">
        <v>7941</v>
      </c>
      <c r="F30" s="97">
        <v>9302</v>
      </c>
      <c r="G30" s="97">
        <v>9700</v>
      </c>
      <c r="H30" s="97">
        <v>13728</v>
      </c>
      <c r="I30" s="97">
        <v>16070</v>
      </c>
      <c r="J30" s="97">
        <v>20657</v>
      </c>
      <c r="K30" s="97">
        <v>29770</v>
      </c>
      <c r="L30" s="97">
        <v>35588</v>
      </c>
      <c r="M30" s="97">
        <v>41696</v>
      </c>
      <c r="P30" s="27"/>
    </row>
    <row r="31" spans="1:35" hidden="1" x14ac:dyDescent="0.35">
      <c r="A31" s="96">
        <v>5</v>
      </c>
      <c r="B31" s="95">
        <v>1500000</v>
      </c>
      <c r="C31" s="97">
        <v>5700</v>
      </c>
      <c r="D31" s="97">
        <v>9016</v>
      </c>
      <c r="E31" s="97">
        <v>9222</v>
      </c>
      <c r="F31" s="97">
        <v>11104</v>
      </c>
      <c r="G31" s="97">
        <v>11417</v>
      </c>
      <c r="H31" s="97">
        <v>15921</v>
      </c>
      <c r="I31" s="97">
        <v>18347</v>
      </c>
      <c r="J31" s="97">
        <v>23650</v>
      </c>
      <c r="K31" s="97">
        <v>34725</v>
      </c>
      <c r="L31" s="97">
        <v>41637</v>
      </c>
      <c r="M31" s="97">
        <v>47846</v>
      </c>
      <c r="N31" s="5"/>
      <c r="O31" s="5"/>
      <c r="P31" s="27"/>
    </row>
    <row r="32" spans="1:35" hidden="1" x14ac:dyDescent="0.35">
      <c r="A32" s="96">
        <v>6</v>
      </c>
      <c r="B32" s="95">
        <v>2000000</v>
      </c>
      <c r="C32" s="97">
        <v>6196</v>
      </c>
      <c r="D32" s="97">
        <v>9309</v>
      </c>
      <c r="E32" s="97">
        <v>9463</v>
      </c>
      <c r="F32" s="97">
        <v>11317</v>
      </c>
      <c r="G32" s="97">
        <v>12090</v>
      </c>
      <c r="H32" s="97">
        <v>17652</v>
      </c>
      <c r="I32" s="97">
        <v>20204</v>
      </c>
      <c r="J32" s="97">
        <v>25533</v>
      </c>
      <c r="K32" s="97">
        <v>38001</v>
      </c>
      <c r="L32" s="97">
        <v>45840</v>
      </c>
      <c r="M32" s="97">
        <v>52120</v>
      </c>
      <c r="N32" s="5"/>
      <c r="O32" s="5"/>
      <c r="P32" s="27"/>
    </row>
    <row r="33" spans="1:34" hidden="1" x14ac:dyDescent="0.35">
      <c r="A33" s="96">
        <v>7</v>
      </c>
      <c r="B33" s="95">
        <v>2500000</v>
      </c>
      <c r="C33" s="97">
        <v>6580</v>
      </c>
      <c r="D33" s="97">
        <v>10559</v>
      </c>
      <c r="E33" s="97">
        <v>10711</v>
      </c>
      <c r="F33" s="97">
        <v>12748</v>
      </c>
      <c r="G33" s="97">
        <v>14194</v>
      </c>
      <c r="H33" s="97">
        <v>18698</v>
      </c>
      <c r="I33" s="97">
        <v>21299</v>
      </c>
      <c r="J33" s="97">
        <v>26995</v>
      </c>
      <c r="K33" s="97">
        <v>40543</v>
      </c>
      <c r="L33" s="97">
        <v>49101</v>
      </c>
      <c r="M33" s="97">
        <v>55436</v>
      </c>
      <c r="N33" s="5"/>
      <c r="O33" s="5"/>
      <c r="P33" s="27"/>
    </row>
    <row r="34" spans="1:34" hidden="1" x14ac:dyDescent="0.35">
      <c r="A34" s="96">
        <v>8</v>
      </c>
      <c r="B34" s="95">
        <v>3000000</v>
      </c>
      <c r="C34" s="97">
        <v>8589</v>
      </c>
      <c r="D34" s="97">
        <v>11234</v>
      </c>
      <c r="E34" s="97">
        <v>11370</v>
      </c>
      <c r="F34" s="97">
        <v>13429</v>
      </c>
      <c r="G34" s="97">
        <v>14922</v>
      </c>
      <c r="H34" s="97">
        <v>19797</v>
      </c>
      <c r="I34" s="97">
        <v>22438</v>
      </c>
      <c r="J34" s="97">
        <v>28433</v>
      </c>
      <c r="K34" s="97">
        <v>42863</v>
      </c>
      <c r="L34" s="97">
        <v>51796</v>
      </c>
      <c r="M34" s="97">
        <v>58176</v>
      </c>
      <c r="N34" s="5"/>
      <c r="O34" s="5"/>
      <c r="P34" s="27"/>
    </row>
    <row r="35" spans="1:34" hidden="1" x14ac:dyDescent="0.35">
      <c r="A35" s="96">
        <v>9</v>
      </c>
      <c r="B35" s="95">
        <v>3500000</v>
      </c>
      <c r="C35" s="97">
        <v>8920</v>
      </c>
      <c r="D35" s="97">
        <v>11598</v>
      </c>
      <c r="E35" s="97">
        <v>11731</v>
      </c>
      <c r="F35" s="97">
        <v>13797</v>
      </c>
      <c r="G35" s="97">
        <v>15330</v>
      </c>
      <c r="H35" s="97">
        <v>20519</v>
      </c>
      <c r="I35" s="97">
        <v>23194</v>
      </c>
      <c r="J35" s="97">
        <v>29441</v>
      </c>
      <c r="K35" s="97">
        <v>44617</v>
      </c>
      <c r="L35" s="97">
        <v>54047</v>
      </c>
      <c r="M35" s="97">
        <v>60466</v>
      </c>
      <c r="N35" s="5"/>
      <c r="O35" s="5"/>
      <c r="P35" s="27"/>
    </row>
    <row r="36" spans="1:34" hidden="1" x14ac:dyDescent="0.35">
      <c r="A36" s="96">
        <v>10</v>
      </c>
      <c r="B36" s="95">
        <v>4000000</v>
      </c>
      <c r="C36" s="97">
        <v>9206</v>
      </c>
      <c r="D36" s="97">
        <v>11913</v>
      </c>
      <c r="E36" s="97">
        <v>12032</v>
      </c>
      <c r="F36" s="97">
        <v>14116</v>
      </c>
      <c r="G36" s="97">
        <v>15684</v>
      </c>
      <c r="H36" s="97">
        <v>21144</v>
      </c>
      <c r="I36" s="97">
        <v>23848</v>
      </c>
      <c r="J36" s="97">
        <v>30315</v>
      </c>
      <c r="K36" s="97">
        <v>46137</v>
      </c>
      <c r="L36" s="97">
        <v>55998</v>
      </c>
      <c r="M36" s="97">
        <v>62449</v>
      </c>
      <c r="N36" s="5"/>
      <c r="O36" s="5"/>
      <c r="P36" s="27"/>
    </row>
    <row r="37" spans="1:34" hidden="1" x14ac:dyDescent="0.35">
      <c r="A37" s="96">
        <v>11</v>
      </c>
      <c r="B37" s="95">
        <v>4500000</v>
      </c>
      <c r="C37" s="97">
        <v>9459</v>
      </c>
      <c r="D37" s="97">
        <v>12191</v>
      </c>
      <c r="E37" s="97">
        <v>12300</v>
      </c>
      <c r="F37" s="97">
        <v>14398</v>
      </c>
      <c r="G37" s="97">
        <v>15996</v>
      </c>
      <c r="H37" s="97">
        <v>21696</v>
      </c>
      <c r="I37" s="97">
        <v>24426</v>
      </c>
      <c r="J37" s="97">
        <v>31086</v>
      </c>
      <c r="K37" s="97">
        <v>47478</v>
      </c>
      <c r="L37" s="97">
        <v>57718</v>
      </c>
      <c r="M37" s="97">
        <v>64198</v>
      </c>
      <c r="N37" s="5"/>
      <c r="O37" s="5"/>
      <c r="P37" s="27"/>
    </row>
    <row r="38" spans="1:34" hidden="1" x14ac:dyDescent="0.35">
      <c r="A38" s="96">
        <v>12</v>
      </c>
      <c r="B38" s="95">
        <v>5000000</v>
      </c>
      <c r="C38" s="97">
        <v>10250</v>
      </c>
      <c r="D38" s="97">
        <v>12440</v>
      </c>
      <c r="E38" s="97">
        <v>14234</v>
      </c>
      <c r="F38" s="97">
        <v>15721</v>
      </c>
      <c r="G38" s="97">
        <v>17357</v>
      </c>
      <c r="H38" s="97">
        <v>22189</v>
      </c>
      <c r="I38" s="97">
        <v>24942</v>
      </c>
      <c r="J38" s="97">
        <v>31775</v>
      </c>
      <c r="K38" s="97">
        <v>48678</v>
      </c>
      <c r="L38" s="97">
        <v>59257</v>
      </c>
      <c r="M38" s="97">
        <v>65763</v>
      </c>
      <c r="N38" s="5"/>
      <c r="O38" s="5"/>
      <c r="P38" s="27"/>
    </row>
    <row r="39" spans="1:34" hidden="1" x14ac:dyDescent="0.35">
      <c r="A39" s="96">
        <v>13</v>
      </c>
      <c r="B39" s="95">
        <v>7500000</v>
      </c>
      <c r="C39" s="97">
        <v>11173</v>
      </c>
      <c r="D39" s="97">
        <v>13495</v>
      </c>
      <c r="E39" s="97">
        <v>15772</v>
      </c>
      <c r="F39" s="97">
        <v>17457</v>
      </c>
      <c r="G39" s="97">
        <v>19024</v>
      </c>
      <c r="H39" s="97">
        <v>24089</v>
      </c>
      <c r="I39" s="97">
        <v>26931</v>
      </c>
      <c r="J39" s="97">
        <v>34429</v>
      </c>
      <c r="K39" s="97">
        <v>53294</v>
      </c>
      <c r="L39" s="97">
        <v>65179</v>
      </c>
      <c r="M39" s="97">
        <v>71786</v>
      </c>
      <c r="N39" s="5"/>
      <c r="O39" s="5"/>
      <c r="P39" s="27"/>
    </row>
    <row r="40" spans="1:34" hidden="1" x14ac:dyDescent="0.35">
      <c r="A40" s="96">
        <v>14</v>
      </c>
      <c r="B40" s="95">
        <v>10000000</v>
      </c>
      <c r="C40" s="97">
        <v>11828</v>
      </c>
      <c r="D40" s="97">
        <v>14591</v>
      </c>
      <c r="E40" s="97">
        <v>17102</v>
      </c>
      <c r="F40" s="97">
        <v>19558</v>
      </c>
      <c r="G40" s="97">
        <v>21754</v>
      </c>
      <c r="H40" s="97">
        <v>25438</v>
      </c>
      <c r="I40" s="97">
        <v>28343</v>
      </c>
      <c r="J40" s="97">
        <v>36312</v>
      </c>
      <c r="K40" s="97">
        <v>56570</v>
      </c>
      <c r="L40" s="97">
        <v>69382</v>
      </c>
      <c r="M40" s="97">
        <v>76060</v>
      </c>
      <c r="N40" s="5"/>
      <c r="O40" s="5"/>
      <c r="P40" s="27"/>
    </row>
    <row r="48" spans="1:34" s="17" customFormat="1" ht="18" x14ac:dyDescent="0.35">
      <c r="A48" s="21"/>
      <c r="B48" s="21"/>
      <c r="C48" s="22"/>
      <c r="D48" s="22"/>
      <c r="E48" s="22"/>
      <c r="F48" s="22"/>
      <c r="G48" s="22"/>
      <c r="H48" s="22"/>
      <c r="I48" s="22"/>
      <c r="J48" s="22"/>
      <c r="K48" s="22"/>
      <c r="L48" s="22"/>
      <c r="M48" s="22"/>
      <c r="N48" s="22"/>
      <c r="O48" s="22"/>
      <c r="P48" s="10"/>
      <c r="R48" s="14"/>
      <c r="S48" s="14"/>
      <c r="T48" s="18"/>
      <c r="U48" s="2"/>
      <c r="Z48" s="19"/>
      <c r="AA48" s="20"/>
      <c r="AB48" s="20"/>
      <c r="AC48" s="20"/>
      <c r="AD48" s="20"/>
      <c r="AE48" s="20"/>
      <c r="AF48" s="20"/>
      <c r="AG48" s="20"/>
      <c r="AH48" s="20"/>
    </row>
    <row r="49" spans="1:19" s="94" customFormat="1" x14ac:dyDescent="0.35">
      <c r="A49" s="123"/>
      <c r="B49" s="155"/>
      <c r="C49" s="155"/>
      <c r="D49" s="155"/>
      <c r="E49" s="155"/>
      <c r="F49" s="155"/>
      <c r="G49" s="155"/>
      <c r="H49" s="155"/>
      <c r="I49" s="155"/>
      <c r="J49" s="155"/>
      <c r="K49" s="155"/>
      <c r="L49" s="155"/>
      <c r="M49" s="155"/>
      <c r="N49" s="155"/>
      <c r="O49" s="155"/>
      <c r="P49" s="155"/>
      <c r="Q49" s="155"/>
      <c r="R49" s="155"/>
      <c r="S49" s="155"/>
    </row>
    <row r="50" spans="1:19" x14ac:dyDescent="0.35">
      <c r="I50" s="94"/>
    </row>
  </sheetData>
  <sheetProtection algorithmName="SHA-512" hashValue="G2FXQ/ENnnPN4pbPoxOUGYRcne2kCDgj7xTBo4KiAVCsUEFUVDu57FqB5uzdP6VaS8JQB6HjlC6x9LLamodyLg==" saltValue="xdsVDM37z0Slmpdpt6LAXA==" spinCount="100000" sheet="1" objects="1" scenarios="1"/>
  <dataConsolidate/>
  <mergeCells count="11">
    <mergeCell ref="A20:P20"/>
    <mergeCell ref="A1:P1"/>
    <mergeCell ref="A2:P2"/>
    <mergeCell ref="Z2:AA2"/>
    <mergeCell ref="A3:P3"/>
    <mergeCell ref="A19:B19"/>
    <mergeCell ref="R26:T26"/>
    <mergeCell ref="B49:S49"/>
    <mergeCell ref="B22:P22"/>
    <mergeCell ref="B23:P23"/>
    <mergeCell ref="B24:P24"/>
  </mergeCells>
  <dataValidations count="5">
    <dataValidation type="list" allowBlank="1" showInputMessage="1" showErrorMessage="1" sqref="WVI982918 WLM982918 WBQ982918 VRU982918 VHY982918 UYC982918 UOG982918 UEK982918 TUO982918 TKS982918 TAW982918 SRA982918 SHE982918 RXI982918 RNM982918 RDQ982918 QTU982918 QJY982918 QAC982918 PQG982918 PGK982918 OWO982918 OMS982918 OCW982918 NTA982918 NJE982918 MZI982918 MPM982918 MFQ982918 LVU982918 LLY982918 LCC982918 KSG982918 KIK982918 JYO982918 JOS982918 JEW982918 IVA982918 ILE982918 IBI982918 HRM982918 HHQ982918 GXU982918 GNY982918 GEC982918 FUG982918 FKK982918 FAO982918 EQS982918 EGW982918 DXA982918 DNE982918 DDI982918 CTM982918 CJQ982918 BZU982918 BPY982918 BGC982918 AWG982918 AMK982918 ACO982918 SS982918 IW982918 B982914 WVI917382 WLM917382 WBQ917382 VRU917382 VHY917382 UYC917382 UOG917382 UEK917382 TUO917382 TKS917382 TAW917382 SRA917382 SHE917382 RXI917382 RNM917382 RDQ917382 QTU917382 QJY917382 QAC917382 PQG917382 PGK917382 OWO917382 OMS917382 OCW917382 NTA917382 NJE917382 MZI917382 MPM917382 MFQ917382 LVU917382 LLY917382 LCC917382 KSG917382 KIK917382 JYO917382 JOS917382 JEW917382 IVA917382 ILE917382 IBI917382 HRM917382 HHQ917382 GXU917382 GNY917382 GEC917382 FUG917382 FKK917382 FAO917382 EQS917382 EGW917382 DXA917382 DNE917382 DDI917382 CTM917382 CJQ917382 BZU917382 BPY917382 BGC917382 AWG917382 AMK917382 ACO917382 SS917382 IW917382 B917378 WVI851846 WLM851846 WBQ851846 VRU851846 VHY851846 UYC851846 UOG851846 UEK851846 TUO851846 TKS851846 TAW851846 SRA851846 SHE851846 RXI851846 RNM851846 RDQ851846 QTU851846 QJY851846 QAC851846 PQG851846 PGK851846 OWO851846 OMS851846 OCW851846 NTA851846 NJE851846 MZI851846 MPM851846 MFQ851846 LVU851846 LLY851846 LCC851846 KSG851846 KIK851846 JYO851846 JOS851846 JEW851846 IVA851846 ILE851846 IBI851846 HRM851846 HHQ851846 GXU851846 GNY851846 GEC851846 FUG851846 FKK851846 FAO851846 EQS851846 EGW851846 DXA851846 DNE851846 DDI851846 CTM851846 CJQ851846 BZU851846 BPY851846 BGC851846 AWG851846 AMK851846 ACO851846 SS851846 IW851846 B851842 WVI786310 WLM786310 WBQ786310 VRU786310 VHY786310 UYC786310 UOG786310 UEK786310 TUO786310 TKS786310 TAW786310 SRA786310 SHE786310 RXI786310 RNM786310 RDQ786310 QTU786310 QJY786310 QAC786310 PQG786310 PGK786310 OWO786310 OMS786310 OCW786310 NTA786310 NJE786310 MZI786310 MPM786310 MFQ786310 LVU786310 LLY786310 LCC786310 KSG786310 KIK786310 JYO786310 JOS786310 JEW786310 IVA786310 ILE786310 IBI786310 HRM786310 HHQ786310 GXU786310 GNY786310 GEC786310 FUG786310 FKK786310 FAO786310 EQS786310 EGW786310 DXA786310 DNE786310 DDI786310 CTM786310 CJQ786310 BZU786310 BPY786310 BGC786310 AWG786310 AMK786310 ACO786310 SS786310 IW786310 B786306 WVI720774 WLM720774 WBQ720774 VRU720774 VHY720774 UYC720774 UOG720774 UEK720774 TUO720774 TKS720774 TAW720774 SRA720774 SHE720774 RXI720774 RNM720774 RDQ720774 QTU720774 QJY720774 QAC720774 PQG720774 PGK720774 OWO720774 OMS720774 OCW720774 NTA720774 NJE720774 MZI720774 MPM720774 MFQ720774 LVU720774 LLY720774 LCC720774 KSG720774 KIK720774 JYO720774 JOS720774 JEW720774 IVA720774 ILE720774 IBI720774 HRM720774 HHQ720774 GXU720774 GNY720774 GEC720774 FUG720774 FKK720774 FAO720774 EQS720774 EGW720774 DXA720774 DNE720774 DDI720774 CTM720774 CJQ720774 BZU720774 BPY720774 BGC720774 AWG720774 AMK720774 ACO720774 SS720774 IW720774 B720770 WVI655238 WLM655238 WBQ655238 VRU655238 VHY655238 UYC655238 UOG655238 UEK655238 TUO655238 TKS655238 TAW655238 SRA655238 SHE655238 RXI655238 RNM655238 RDQ655238 QTU655238 QJY655238 QAC655238 PQG655238 PGK655238 OWO655238 OMS655238 OCW655238 NTA655238 NJE655238 MZI655238 MPM655238 MFQ655238 LVU655238 LLY655238 LCC655238 KSG655238 KIK655238 JYO655238 JOS655238 JEW655238 IVA655238 ILE655238 IBI655238 HRM655238 HHQ655238 GXU655238 GNY655238 GEC655238 FUG655238 FKK655238 FAO655238 EQS655238 EGW655238 DXA655238 DNE655238 DDI655238 CTM655238 CJQ655238 BZU655238 BPY655238 BGC655238 AWG655238 AMK655238 ACO655238 SS655238 IW655238 B655234 WVI589702 WLM589702 WBQ589702 VRU589702 VHY589702 UYC589702 UOG589702 UEK589702 TUO589702 TKS589702 TAW589702 SRA589702 SHE589702 RXI589702 RNM589702 RDQ589702 QTU589702 QJY589702 QAC589702 PQG589702 PGK589702 OWO589702 OMS589702 OCW589702 NTA589702 NJE589702 MZI589702 MPM589702 MFQ589702 LVU589702 LLY589702 LCC589702 KSG589702 KIK589702 JYO589702 JOS589702 JEW589702 IVA589702 ILE589702 IBI589702 HRM589702 HHQ589702 GXU589702 GNY589702 GEC589702 FUG589702 FKK589702 FAO589702 EQS589702 EGW589702 DXA589702 DNE589702 DDI589702 CTM589702 CJQ589702 BZU589702 BPY589702 BGC589702 AWG589702 AMK589702 ACO589702 SS589702 IW589702 B589698 WVI524166 WLM524166 WBQ524166 VRU524166 VHY524166 UYC524166 UOG524166 UEK524166 TUO524166 TKS524166 TAW524166 SRA524166 SHE524166 RXI524166 RNM524166 RDQ524166 QTU524166 QJY524166 QAC524166 PQG524166 PGK524166 OWO524166 OMS524166 OCW524166 NTA524166 NJE524166 MZI524166 MPM524166 MFQ524166 LVU524166 LLY524166 LCC524166 KSG524166 KIK524166 JYO524166 JOS524166 JEW524166 IVA524166 ILE524166 IBI524166 HRM524166 HHQ524166 GXU524166 GNY524166 GEC524166 FUG524166 FKK524166 FAO524166 EQS524166 EGW524166 DXA524166 DNE524166 DDI524166 CTM524166 CJQ524166 BZU524166 BPY524166 BGC524166 AWG524166 AMK524166 ACO524166 SS524166 IW524166 B524162 WVI458630 WLM458630 WBQ458630 VRU458630 VHY458630 UYC458630 UOG458630 UEK458630 TUO458630 TKS458630 TAW458630 SRA458630 SHE458630 RXI458630 RNM458630 RDQ458630 QTU458630 QJY458630 QAC458630 PQG458630 PGK458630 OWO458630 OMS458630 OCW458630 NTA458630 NJE458630 MZI458630 MPM458630 MFQ458630 LVU458630 LLY458630 LCC458630 KSG458630 KIK458630 JYO458630 JOS458630 JEW458630 IVA458630 ILE458630 IBI458630 HRM458630 HHQ458630 GXU458630 GNY458630 GEC458630 FUG458630 FKK458630 FAO458630 EQS458630 EGW458630 DXA458630 DNE458630 DDI458630 CTM458630 CJQ458630 BZU458630 BPY458630 BGC458630 AWG458630 AMK458630 ACO458630 SS458630 IW458630 B458626 WVI393094 WLM393094 WBQ393094 VRU393094 VHY393094 UYC393094 UOG393094 UEK393094 TUO393094 TKS393094 TAW393094 SRA393094 SHE393094 RXI393094 RNM393094 RDQ393094 QTU393094 QJY393094 QAC393094 PQG393094 PGK393094 OWO393094 OMS393094 OCW393094 NTA393094 NJE393094 MZI393094 MPM393094 MFQ393094 LVU393094 LLY393094 LCC393094 KSG393094 KIK393094 JYO393094 JOS393094 JEW393094 IVA393094 ILE393094 IBI393094 HRM393094 HHQ393094 GXU393094 GNY393094 GEC393094 FUG393094 FKK393094 FAO393094 EQS393094 EGW393094 DXA393094 DNE393094 DDI393094 CTM393094 CJQ393094 BZU393094 BPY393094 BGC393094 AWG393094 AMK393094 ACO393094 SS393094 IW393094 B393090 WVI327558 WLM327558 WBQ327558 VRU327558 VHY327558 UYC327558 UOG327558 UEK327558 TUO327558 TKS327558 TAW327558 SRA327558 SHE327558 RXI327558 RNM327558 RDQ327558 QTU327558 QJY327558 QAC327558 PQG327558 PGK327558 OWO327558 OMS327558 OCW327558 NTA327558 NJE327558 MZI327558 MPM327558 MFQ327558 LVU327558 LLY327558 LCC327558 KSG327558 KIK327558 JYO327558 JOS327558 JEW327558 IVA327558 ILE327558 IBI327558 HRM327558 HHQ327558 GXU327558 GNY327558 GEC327558 FUG327558 FKK327558 FAO327558 EQS327558 EGW327558 DXA327558 DNE327558 DDI327558 CTM327558 CJQ327558 BZU327558 BPY327558 BGC327558 AWG327558 AMK327558 ACO327558 SS327558 IW327558 B327554 WVI262022 WLM262022 WBQ262022 VRU262022 VHY262022 UYC262022 UOG262022 UEK262022 TUO262022 TKS262022 TAW262022 SRA262022 SHE262022 RXI262022 RNM262022 RDQ262022 QTU262022 QJY262022 QAC262022 PQG262022 PGK262022 OWO262022 OMS262022 OCW262022 NTA262022 NJE262022 MZI262022 MPM262022 MFQ262022 LVU262022 LLY262022 LCC262022 KSG262022 KIK262022 JYO262022 JOS262022 JEW262022 IVA262022 ILE262022 IBI262022 HRM262022 HHQ262022 GXU262022 GNY262022 GEC262022 FUG262022 FKK262022 FAO262022 EQS262022 EGW262022 DXA262022 DNE262022 DDI262022 CTM262022 CJQ262022 BZU262022 BPY262022 BGC262022 AWG262022 AMK262022 ACO262022 SS262022 IW262022 B262018 WVI196486 WLM196486 WBQ196486 VRU196486 VHY196486 UYC196486 UOG196486 UEK196486 TUO196486 TKS196486 TAW196486 SRA196486 SHE196486 RXI196486 RNM196486 RDQ196486 QTU196486 QJY196486 QAC196486 PQG196486 PGK196486 OWO196486 OMS196486 OCW196486 NTA196486 NJE196486 MZI196486 MPM196486 MFQ196486 LVU196486 LLY196486 LCC196486 KSG196486 KIK196486 JYO196486 JOS196486 JEW196486 IVA196486 ILE196486 IBI196486 HRM196486 HHQ196486 GXU196486 GNY196486 GEC196486 FUG196486 FKK196486 FAO196486 EQS196486 EGW196486 DXA196486 DNE196486 DDI196486 CTM196486 CJQ196486 BZU196486 BPY196486 BGC196486 AWG196486 AMK196486 ACO196486 SS196486 IW196486 B196482 WVI130950 WLM130950 WBQ130950 VRU130950 VHY130950 UYC130950 UOG130950 UEK130950 TUO130950 TKS130950 TAW130950 SRA130950 SHE130950 RXI130950 RNM130950 RDQ130950 QTU130950 QJY130950 QAC130950 PQG130950 PGK130950 OWO130950 OMS130950 OCW130950 NTA130950 NJE130950 MZI130950 MPM130950 MFQ130950 LVU130950 LLY130950 LCC130950 KSG130950 KIK130950 JYO130950 JOS130950 JEW130950 IVA130950 ILE130950 IBI130950 HRM130950 HHQ130950 GXU130950 GNY130950 GEC130950 FUG130950 FKK130950 FAO130950 EQS130950 EGW130950 DXA130950 DNE130950 DDI130950 CTM130950 CJQ130950 BZU130950 BPY130950 BGC130950 AWG130950 AMK130950 ACO130950 SS130950 IW130950 B130946 WVI65414 WLM65414 WBQ65414 VRU65414 VHY65414 UYC65414 UOG65414 UEK65414 TUO65414 TKS65414 TAW65414 SRA65414 SHE65414 RXI65414 RNM65414 RDQ65414 QTU65414 QJY65414 QAC65414 PQG65414 PGK65414 OWO65414 OMS65414 OCW65414 NTA65414 NJE65414 MZI65414 MPM65414 MFQ65414 LVU65414 LLY65414 LCC65414 KSG65414 KIK65414 JYO65414 JOS65414 JEW65414 IVA65414 ILE65414 IBI65414 HRM65414 HHQ65414 GXU65414 GNY65414 GEC65414 FUG65414 FKK65414 FAO65414 EQS65414 EGW65414 DXA65414 DNE65414 DDI65414 CTM65414 CJQ65414 BZU65414 BPY65414 BGC65414 AWG65414 AMK65414 ACO65414 SS65414 IW65414 B65410 IW14 WVI14 WLM14 WBQ14 VRU14 VHY14 UYC14 UOG14 UEK14 TUO14 TKS14 TAW14 SRA14 SHE14 RXI14 RNM14 RDQ14 QTU14 QJY14 QAC14 PQG14 PGK14 OWO14 OMS14 OCW14 NTA14 NJE14 MZI14 MPM14 MFQ14 LVU14 LLY14 LCC14 KSG14 KIK14 JYO14 JOS14 JEW14 IVA14 ILE14 IBI14 HRM14 HHQ14 GXU14 GNY14 GEC14 FUG14 FKK14 FAO14 EQS14 EGW14 DXA14 DNE14 DDI14 CTM14 CJQ14 BZU14 BPY14 BGC14 AWG14 AMK14 ACO14 SS14" xr:uid="{672698DC-7E95-4B4B-AE73-84FFF4A369C4}">
      <formula1>"0%,15%,25%"</formula1>
    </dataValidation>
    <dataValidation type="list" allowBlank="1" showInputMessage="1" showErrorMessage="1" sqref="WVI982921 WLM982921 WBQ982921 VRU982921 VHY982921 UYC982921 UOG982921 UEK982921 TUO982921 TKS982921 TAW982921 SRA982921 SHE982921 RXI982921 RNM982921 RDQ982921 QTU982921 QJY982921 QAC982921 PQG982921 PGK982921 OWO982921 OMS982921 OCW982921 NTA982921 NJE982921 MZI982921 MPM982921 MFQ982921 LVU982921 LLY982921 LCC982921 KSG982921 KIK982921 JYO982921 JOS982921 JEW982921 IVA982921 ILE982921 IBI982921 HRM982921 HHQ982921 GXU982921 GNY982921 GEC982921 FUG982921 FKK982921 FAO982921 EQS982921 EGW982921 DXA982921 DNE982921 DDI982921 CTM982921 CJQ982921 BZU982921 BPY982921 BGC982921 AWG982921 AMK982921 ACO982921 SS982921 IW982921 B982917 WVI917385 WLM917385 WBQ917385 VRU917385 VHY917385 UYC917385 UOG917385 UEK917385 TUO917385 TKS917385 TAW917385 SRA917385 SHE917385 RXI917385 RNM917385 RDQ917385 QTU917385 QJY917385 QAC917385 PQG917385 PGK917385 OWO917385 OMS917385 OCW917385 NTA917385 NJE917385 MZI917385 MPM917385 MFQ917385 LVU917385 LLY917385 LCC917385 KSG917385 KIK917385 JYO917385 JOS917385 JEW917385 IVA917385 ILE917385 IBI917385 HRM917385 HHQ917385 GXU917385 GNY917385 GEC917385 FUG917385 FKK917385 FAO917385 EQS917385 EGW917385 DXA917385 DNE917385 DDI917385 CTM917385 CJQ917385 BZU917385 BPY917385 BGC917385 AWG917385 AMK917385 ACO917385 SS917385 IW917385 B917381 WVI851849 WLM851849 WBQ851849 VRU851849 VHY851849 UYC851849 UOG851849 UEK851849 TUO851849 TKS851849 TAW851849 SRA851849 SHE851849 RXI851849 RNM851849 RDQ851849 QTU851849 QJY851849 QAC851849 PQG851849 PGK851849 OWO851849 OMS851849 OCW851849 NTA851849 NJE851849 MZI851849 MPM851849 MFQ851849 LVU851849 LLY851849 LCC851849 KSG851849 KIK851849 JYO851849 JOS851849 JEW851849 IVA851849 ILE851849 IBI851849 HRM851849 HHQ851849 GXU851849 GNY851849 GEC851849 FUG851849 FKK851849 FAO851849 EQS851849 EGW851849 DXA851849 DNE851849 DDI851849 CTM851849 CJQ851849 BZU851849 BPY851849 BGC851849 AWG851849 AMK851849 ACO851849 SS851849 IW851849 B851845 WVI786313 WLM786313 WBQ786313 VRU786313 VHY786313 UYC786313 UOG786313 UEK786313 TUO786313 TKS786313 TAW786313 SRA786313 SHE786313 RXI786313 RNM786313 RDQ786313 QTU786313 QJY786313 QAC786313 PQG786313 PGK786313 OWO786313 OMS786313 OCW786313 NTA786313 NJE786313 MZI786313 MPM786313 MFQ786313 LVU786313 LLY786313 LCC786313 KSG786313 KIK786313 JYO786313 JOS786313 JEW786313 IVA786313 ILE786313 IBI786313 HRM786313 HHQ786313 GXU786313 GNY786313 GEC786313 FUG786313 FKK786313 FAO786313 EQS786313 EGW786313 DXA786313 DNE786313 DDI786313 CTM786313 CJQ786313 BZU786313 BPY786313 BGC786313 AWG786313 AMK786313 ACO786313 SS786313 IW786313 B786309 WVI720777 WLM720777 WBQ720777 VRU720777 VHY720777 UYC720777 UOG720777 UEK720777 TUO720777 TKS720777 TAW720777 SRA720777 SHE720777 RXI720777 RNM720777 RDQ720777 QTU720777 QJY720777 QAC720777 PQG720777 PGK720777 OWO720777 OMS720777 OCW720777 NTA720777 NJE720777 MZI720777 MPM720777 MFQ720777 LVU720777 LLY720777 LCC720777 KSG720777 KIK720777 JYO720777 JOS720777 JEW720777 IVA720777 ILE720777 IBI720777 HRM720777 HHQ720777 GXU720777 GNY720777 GEC720777 FUG720777 FKK720777 FAO720777 EQS720777 EGW720777 DXA720777 DNE720777 DDI720777 CTM720777 CJQ720777 BZU720777 BPY720777 BGC720777 AWG720777 AMK720777 ACO720777 SS720777 IW720777 B720773 WVI655241 WLM655241 WBQ655241 VRU655241 VHY655241 UYC655241 UOG655241 UEK655241 TUO655241 TKS655241 TAW655241 SRA655241 SHE655241 RXI655241 RNM655241 RDQ655241 QTU655241 QJY655241 QAC655241 PQG655241 PGK655241 OWO655241 OMS655241 OCW655241 NTA655241 NJE655241 MZI655241 MPM655241 MFQ655241 LVU655241 LLY655241 LCC655241 KSG655241 KIK655241 JYO655241 JOS655241 JEW655241 IVA655241 ILE655241 IBI655241 HRM655241 HHQ655241 GXU655241 GNY655241 GEC655241 FUG655241 FKK655241 FAO655241 EQS655241 EGW655241 DXA655241 DNE655241 DDI655241 CTM655241 CJQ655241 BZU655241 BPY655241 BGC655241 AWG655241 AMK655241 ACO655241 SS655241 IW655241 B655237 WVI589705 WLM589705 WBQ589705 VRU589705 VHY589705 UYC589705 UOG589705 UEK589705 TUO589705 TKS589705 TAW589705 SRA589705 SHE589705 RXI589705 RNM589705 RDQ589705 QTU589705 QJY589705 QAC589705 PQG589705 PGK589705 OWO589705 OMS589705 OCW589705 NTA589705 NJE589705 MZI589705 MPM589705 MFQ589705 LVU589705 LLY589705 LCC589705 KSG589705 KIK589705 JYO589705 JOS589705 JEW589705 IVA589705 ILE589705 IBI589705 HRM589705 HHQ589705 GXU589705 GNY589705 GEC589705 FUG589705 FKK589705 FAO589705 EQS589705 EGW589705 DXA589705 DNE589705 DDI589705 CTM589705 CJQ589705 BZU589705 BPY589705 BGC589705 AWG589705 AMK589705 ACO589705 SS589705 IW589705 B589701 WVI524169 WLM524169 WBQ524169 VRU524169 VHY524169 UYC524169 UOG524169 UEK524169 TUO524169 TKS524169 TAW524169 SRA524169 SHE524169 RXI524169 RNM524169 RDQ524169 QTU524169 QJY524169 QAC524169 PQG524169 PGK524169 OWO524169 OMS524169 OCW524169 NTA524169 NJE524169 MZI524169 MPM524169 MFQ524169 LVU524169 LLY524169 LCC524169 KSG524169 KIK524169 JYO524169 JOS524169 JEW524169 IVA524169 ILE524169 IBI524169 HRM524169 HHQ524169 GXU524169 GNY524169 GEC524169 FUG524169 FKK524169 FAO524169 EQS524169 EGW524169 DXA524169 DNE524169 DDI524169 CTM524169 CJQ524169 BZU524169 BPY524169 BGC524169 AWG524169 AMK524169 ACO524169 SS524169 IW524169 B524165 WVI458633 WLM458633 WBQ458633 VRU458633 VHY458633 UYC458633 UOG458633 UEK458633 TUO458633 TKS458633 TAW458633 SRA458633 SHE458633 RXI458633 RNM458633 RDQ458633 QTU458633 QJY458633 QAC458633 PQG458633 PGK458633 OWO458633 OMS458633 OCW458633 NTA458633 NJE458633 MZI458633 MPM458633 MFQ458633 LVU458633 LLY458633 LCC458633 KSG458633 KIK458633 JYO458633 JOS458633 JEW458633 IVA458633 ILE458633 IBI458633 HRM458633 HHQ458633 GXU458633 GNY458633 GEC458633 FUG458633 FKK458633 FAO458633 EQS458633 EGW458633 DXA458633 DNE458633 DDI458633 CTM458633 CJQ458633 BZU458633 BPY458633 BGC458633 AWG458633 AMK458633 ACO458633 SS458633 IW458633 B458629 WVI393097 WLM393097 WBQ393097 VRU393097 VHY393097 UYC393097 UOG393097 UEK393097 TUO393097 TKS393097 TAW393097 SRA393097 SHE393097 RXI393097 RNM393097 RDQ393097 QTU393097 QJY393097 QAC393097 PQG393097 PGK393097 OWO393097 OMS393097 OCW393097 NTA393097 NJE393097 MZI393097 MPM393097 MFQ393097 LVU393097 LLY393097 LCC393097 KSG393097 KIK393097 JYO393097 JOS393097 JEW393097 IVA393097 ILE393097 IBI393097 HRM393097 HHQ393097 GXU393097 GNY393097 GEC393097 FUG393097 FKK393097 FAO393097 EQS393097 EGW393097 DXA393097 DNE393097 DDI393097 CTM393097 CJQ393097 BZU393097 BPY393097 BGC393097 AWG393097 AMK393097 ACO393097 SS393097 IW393097 B393093 WVI327561 WLM327561 WBQ327561 VRU327561 VHY327561 UYC327561 UOG327561 UEK327561 TUO327561 TKS327561 TAW327561 SRA327561 SHE327561 RXI327561 RNM327561 RDQ327561 QTU327561 QJY327561 QAC327561 PQG327561 PGK327561 OWO327561 OMS327561 OCW327561 NTA327561 NJE327561 MZI327561 MPM327561 MFQ327561 LVU327561 LLY327561 LCC327561 KSG327561 KIK327561 JYO327561 JOS327561 JEW327561 IVA327561 ILE327561 IBI327561 HRM327561 HHQ327561 GXU327561 GNY327561 GEC327561 FUG327561 FKK327561 FAO327561 EQS327561 EGW327561 DXA327561 DNE327561 DDI327561 CTM327561 CJQ327561 BZU327561 BPY327561 BGC327561 AWG327561 AMK327561 ACO327561 SS327561 IW327561 B327557 WVI262025 WLM262025 WBQ262025 VRU262025 VHY262025 UYC262025 UOG262025 UEK262025 TUO262025 TKS262025 TAW262025 SRA262025 SHE262025 RXI262025 RNM262025 RDQ262025 QTU262025 QJY262025 QAC262025 PQG262025 PGK262025 OWO262025 OMS262025 OCW262025 NTA262025 NJE262025 MZI262025 MPM262025 MFQ262025 LVU262025 LLY262025 LCC262025 KSG262025 KIK262025 JYO262025 JOS262025 JEW262025 IVA262025 ILE262025 IBI262025 HRM262025 HHQ262025 GXU262025 GNY262025 GEC262025 FUG262025 FKK262025 FAO262025 EQS262025 EGW262025 DXA262025 DNE262025 DDI262025 CTM262025 CJQ262025 BZU262025 BPY262025 BGC262025 AWG262025 AMK262025 ACO262025 SS262025 IW262025 B262021 WVI196489 WLM196489 WBQ196489 VRU196489 VHY196489 UYC196489 UOG196489 UEK196489 TUO196489 TKS196489 TAW196489 SRA196489 SHE196489 RXI196489 RNM196489 RDQ196489 QTU196489 QJY196489 QAC196489 PQG196489 PGK196489 OWO196489 OMS196489 OCW196489 NTA196489 NJE196489 MZI196489 MPM196489 MFQ196489 LVU196489 LLY196489 LCC196489 KSG196489 KIK196489 JYO196489 JOS196489 JEW196489 IVA196489 ILE196489 IBI196489 HRM196489 HHQ196489 GXU196489 GNY196489 GEC196489 FUG196489 FKK196489 FAO196489 EQS196489 EGW196489 DXA196489 DNE196489 DDI196489 CTM196489 CJQ196489 BZU196489 BPY196489 BGC196489 AWG196489 AMK196489 ACO196489 SS196489 IW196489 B196485 WVI130953 WLM130953 WBQ130953 VRU130953 VHY130953 UYC130953 UOG130953 UEK130953 TUO130953 TKS130953 TAW130953 SRA130953 SHE130953 RXI130953 RNM130953 RDQ130953 QTU130953 QJY130953 QAC130953 PQG130953 PGK130953 OWO130953 OMS130953 OCW130953 NTA130953 NJE130953 MZI130953 MPM130953 MFQ130953 LVU130953 LLY130953 LCC130953 KSG130953 KIK130953 JYO130953 JOS130953 JEW130953 IVA130953 ILE130953 IBI130953 HRM130953 HHQ130953 GXU130953 GNY130953 GEC130953 FUG130953 FKK130953 FAO130953 EQS130953 EGW130953 DXA130953 DNE130953 DDI130953 CTM130953 CJQ130953 BZU130953 BPY130953 BGC130953 AWG130953 AMK130953 ACO130953 SS130953 IW130953 B130949 WVI65417 WLM65417 WBQ65417 VRU65417 VHY65417 UYC65417 UOG65417 UEK65417 TUO65417 TKS65417 TAW65417 SRA65417 SHE65417 RXI65417 RNM65417 RDQ65417 QTU65417 QJY65417 QAC65417 PQG65417 PGK65417 OWO65417 OMS65417 OCW65417 NTA65417 NJE65417 MZI65417 MPM65417 MFQ65417 LVU65417 LLY65417 LCC65417 KSG65417 KIK65417 JYO65417 JOS65417 JEW65417 IVA65417 ILE65417 IBI65417 HRM65417 HHQ65417 GXU65417 GNY65417 GEC65417 FUG65417 FKK65417 FAO65417 EQS65417 EGW65417 DXA65417 DNE65417 DDI65417 CTM65417 CJQ65417 BZU65417 BPY65417 BGC65417 AWG65417 AMK65417 ACO65417 SS65417 IW65417 B65413" xr:uid="{0DDC9D4C-EAB7-4301-ABF8-F4C3752BDE07}">
      <formula1>"0%,5%,10%,15%,20%"</formula1>
    </dataValidation>
    <dataValidation type="list" allowBlank="1" showInputMessage="1" showErrorMessage="1" sqref="WLM982917 WBQ982917 VRU982917 VHY982917 UYC982917 UOG982917 UEK982917 TUO982917 TKS982917 TAW982917 SRA982917 SHE982917 RXI982917 RNM982917 RDQ982917 QTU982917 QJY982917 QAC982917 PQG982917 PGK982917 OWO982917 OMS982917 OCW982917 NTA982917 NJE982917 MZI982917 MPM982917 MFQ982917 LVU982917 LLY982917 LCC982917 KSG982917 KIK982917 JYO982917 JOS982917 JEW982917 IVA982917 ILE982917 IBI982917 HRM982917 HHQ982917 GXU982917 GNY982917 GEC982917 FUG982917 FKK982917 FAO982917 EQS982917 EGW982917 DXA982917 DNE982917 DDI982917 CTM982917 CJQ982917 BZU982917 BPY982917 BGC982917 AWG982917 AMK982917 ACO982917 SS982917 IW982917 B982913 WVI917381 WLM917381 WBQ917381 VRU917381 VHY917381 UYC917381 UOG917381 UEK917381 TUO917381 TKS917381 TAW917381 SRA917381 SHE917381 RXI917381 RNM917381 RDQ917381 QTU917381 QJY917381 QAC917381 PQG917381 PGK917381 OWO917381 OMS917381 OCW917381 NTA917381 NJE917381 MZI917381 MPM917381 MFQ917381 LVU917381 LLY917381 LCC917381 KSG917381 KIK917381 JYO917381 JOS917381 JEW917381 IVA917381 ILE917381 IBI917381 HRM917381 HHQ917381 GXU917381 GNY917381 GEC917381 FUG917381 FKK917381 FAO917381 EQS917381 EGW917381 DXA917381 DNE917381 DDI917381 CTM917381 CJQ917381 BZU917381 BPY917381 BGC917381 AWG917381 AMK917381 ACO917381 SS917381 IW917381 B917377 WVI851845 WLM851845 WBQ851845 VRU851845 VHY851845 UYC851845 UOG851845 UEK851845 TUO851845 TKS851845 TAW851845 SRA851845 SHE851845 RXI851845 RNM851845 RDQ851845 QTU851845 QJY851845 QAC851845 PQG851845 PGK851845 OWO851845 OMS851845 OCW851845 NTA851845 NJE851845 MZI851845 MPM851845 MFQ851845 LVU851845 LLY851845 LCC851845 KSG851845 KIK851845 JYO851845 JOS851845 JEW851845 IVA851845 ILE851845 IBI851845 HRM851845 HHQ851845 GXU851845 GNY851845 GEC851845 FUG851845 FKK851845 FAO851845 EQS851845 EGW851845 DXA851845 DNE851845 DDI851845 CTM851845 CJQ851845 BZU851845 BPY851845 BGC851845 AWG851845 AMK851845 ACO851845 SS851845 IW851845 B851841 WVI786309 WLM786309 WBQ786309 VRU786309 VHY786309 UYC786309 UOG786309 UEK786309 TUO786309 TKS786309 TAW786309 SRA786309 SHE786309 RXI786309 RNM786309 RDQ786309 QTU786309 QJY786309 QAC786309 PQG786309 PGK786309 OWO786309 OMS786309 OCW786309 NTA786309 NJE786309 MZI786309 MPM786309 MFQ786309 LVU786309 LLY786309 LCC786309 KSG786309 KIK786309 JYO786309 JOS786309 JEW786309 IVA786309 ILE786309 IBI786309 HRM786309 HHQ786309 GXU786309 GNY786309 GEC786309 FUG786309 FKK786309 FAO786309 EQS786309 EGW786309 DXA786309 DNE786309 DDI786309 CTM786309 CJQ786309 BZU786309 BPY786309 BGC786309 AWG786309 AMK786309 ACO786309 SS786309 IW786309 B786305 WVI720773 WLM720773 WBQ720773 VRU720773 VHY720773 UYC720773 UOG720773 UEK720773 TUO720773 TKS720773 TAW720773 SRA720773 SHE720773 RXI720773 RNM720773 RDQ720773 QTU720773 QJY720773 QAC720773 PQG720773 PGK720773 OWO720773 OMS720773 OCW720773 NTA720773 NJE720773 MZI720773 MPM720773 MFQ720773 LVU720773 LLY720773 LCC720773 KSG720773 KIK720773 JYO720773 JOS720773 JEW720773 IVA720773 ILE720773 IBI720773 HRM720773 HHQ720773 GXU720773 GNY720773 GEC720773 FUG720773 FKK720773 FAO720773 EQS720773 EGW720773 DXA720773 DNE720773 DDI720773 CTM720773 CJQ720773 BZU720773 BPY720773 BGC720773 AWG720773 AMK720773 ACO720773 SS720773 IW720773 B720769 WVI655237 WLM655237 WBQ655237 VRU655237 VHY655237 UYC655237 UOG655237 UEK655237 TUO655237 TKS655237 TAW655237 SRA655237 SHE655237 RXI655237 RNM655237 RDQ655237 QTU655237 QJY655237 QAC655237 PQG655237 PGK655237 OWO655237 OMS655237 OCW655237 NTA655237 NJE655237 MZI655237 MPM655237 MFQ655237 LVU655237 LLY655237 LCC655237 KSG655237 KIK655237 JYO655237 JOS655237 JEW655237 IVA655237 ILE655237 IBI655237 HRM655237 HHQ655237 GXU655237 GNY655237 GEC655237 FUG655237 FKK655237 FAO655237 EQS655237 EGW655237 DXA655237 DNE655237 DDI655237 CTM655237 CJQ655237 BZU655237 BPY655237 BGC655237 AWG655237 AMK655237 ACO655237 SS655237 IW655237 B655233 WVI589701 WLM589701 WBQ589701 VRU589701 VHY589701 UYC589701 UOG589701 UEK589701 TUO589701 TKS589701 TAW589701 SRA589701 SHE589701 RXI589701 RNM589701 RDQ589701 QTU589701 QJY589701 QAC589701 PQG589701 PGK589701 OWO589701 OMS589701 OCW589701 NTA589701 NJE589701 MZI589701 MPM589701 MFQ589701 LVU589701 LLY589701 LCC589701 KSG589701 KIK589701 JYO589701 JOS589701 JEW589701 IVA589701 ILE589701 IBI589701 HRM589701 HHQ589701 GXU589701 GNY589701 GEC589701 FUG589701 FKK589701 FAO589701 EQS589701 EGW589701 DXA589701 DNE589701 DDI589701 CTM589701 CJQ589701 BZU589701 BPY589701 BGC589701 AWG589701 AMK589701 ACO589701 SS589701 IW589701 B589697 WVI524165 WLM524165 WBQ524165 VRU524165 VHY524165 UYC524165 UOG524165 UEK524165 TUO524165 TKS524165 TAW524165 SRA524165 SHE524165 RXI524165 RNM524165 RDQ524165 QTU524165 QJY524165 QAC524165 PQG524165 PGK524165 OWO524165 OMS524165 OCW524165 NTA524165 NJE524165 MZI524165 MPM524165 MFQ524165 LVU524165 LLY524165 LCC524165 KSG524165 KIK524165 JYO524165 JOS524165 JEW524165 IVA524165 ILE524165 IBI524165 HRM524165 HHQ524165 GXU524165 GNY524165 GEC524165 FUG524165 FKK524165 FAO524165 EQS524165 EGW524165 DXA524165 DNE524165 DDI524165 CTM524165 CJQ524165 BZU524165 BPY524165 BGC524165 AWG524165 AMK524165 ACO524165 SS524165 IW524165 B524161 WVI458629 WLM458629 WBQ458629 VRU458629 VHY458629 UYC458629 UOG458629 UEK458629 TUO458629 TKS458629 TAW458629 SRA458629 SHE458629 RXI458629 RNM458629 RDQ458629 QTU458629 QJY458629 QAC458629 PQG458629 PGK458629 OWO458629 OMS458629 OCW458629 NTA458629 NJE458629 MZI458629 MPM458629 MFQ458629 LVU458629 LLY458629 LCC458629 KSG458629 KIK458629 JYO458629 JOS458629 JEW458629 IVA458629 ILE458629 IBI458629 HRM458629 HHQ458629 GXU458629 GNY458629 GEC458629 FUG458629 FKK458629 FAO458629 EQS458629 EGW458629 DXA458629 DNE458629 DDI458629 CTM458629 CJQ458629 BZU458629 BPY458629 BGC458629 AWG458629 AMK458629 ACO458629 SS458629 IW458629 B458625 WVI393093 WLM393093 WBQ393093 VRU393093 VHY393093 UYC393093 UOG393093 UEK393093 TUO393093 TKS393093 TAW393093 SRA393093 SHE393093 RXI393093 RNM393093 RDQ393093 QTU393093 QJY393093 QAC393093 PQG393093 PGK393093 OWO393093 OMS393093 OCW393093 NTA393093 NJE393093 MZI393093 MPM393093 MFQ393093 LVU393093 LLY393093 LCC393093 KSG393093 KIK393093 JYO393093 JOS393093 JEW393093 IVA393093 ILE393093 IBI393093 HRM393093 HHQ393093 GXU393093 GNY393093 GEC393093 FUG393093 FKK393093 FAO393093 EQS393093 EGW393093 DXA393093 DNE393093 DDI393093 CTM393093 CJQ393093 BZU393093 BPY393093 BGC393093 AWG393093 AMK393093 ACO393093 SS393093 IW393093 B393089 WVI327557 WLM327557 WBQ327557 VRU327557 VHY327557 UYC327557 UOG327557 UEK327557 TUO327557 TKS327557 TAW327557 SRA327557 SHE327557 RXI327557 RNM327557 RDQ327557 QTU327557 QJY327557 QAC327557 PQG327557 PGK327557 OWO327557 OMS327557 OCW327557 NTA327557 NJE327557 MZI327557 MPM327557 MFQ327557 LVU327557 LLY327557 LCC327557 KSG327557 KIK327557 JYO327557 JOS327557 JEW327557 IVA327557 ILE327557 IBI327557 HRM327557 HHQ327557 GXU327557 GNY327557 GEC327557 FUG327557 FKK327557 FAO327557 EQS327557 EGW327557 DXA327557 DNE327557 DDI327557 CTM327557 CJQ327557 BZU327557 BPY327557 BGC327557 AWG327557 AMK327557 ACO327557 SS327557 IW327557 B327553 WVI262021 WLM262021 WBQ262021 VRU262021 VHY262021 UYC262021 UOG262021 UEK262021 TUO262021 TKS262021 TAW262021 SRA262021 SHE262021 RXI262021 RNM262021 RDQ262021 QTU262021 QJY262021 QAC262021 PQG262021 PGK262021 OWO262021 OMS262021 OCW262021 NTA262021 NJE262021 MZI262021 MPM262021 MFQ262021 LVU262021 LLY262021 LCC262021 KSG262021 KIK262021 JYO262021 JOS262021 JEW262021 IVA262021 ILE262021 IBI262021 HRM262021 HHQ262021 GXU262021 GNY262021 GEC262021 FUG262021 FKK262021 FAO262021 EQS262021 EGW262021 DXA262021 DNE262021 DDI262021 CTM262021 CJQ262021 BZU262021 BPY262021 BGC262021 AWG262021 AMK262021 ACO262021 SS262021 IW262021 B262017 WVI196485 WLM196485 WBQ196485 VRU196485 VHY196485 UYC196485 UOG196485 UEK196485 TUO196485 TKS196485 TAW196485 SRA196485 SHE196485 RXI196485 RNM196485 RDQ196485 QTU196485 QJY196485 QAC196485 PQG196485 PGK196485 OWO196485 OMS196485 OCW196485 NTA196485 NJE196485 MZI196485 MPM196485 MFQ196485 LVU196485 LLY196485 LCC196485 KSG196485 KIK196485 JYO196485 JOS196485 JEW196485 IVA196485 ILE196485 IBI196485 HRM196485 HHQ196485 GXU196485 GNY196485 GEC196485 FUG196485 FKK196485 FAO196485 EQS196485 EGW196485 DXA196485 DNE196485 DDI196485 CTM196485 CJQ196485 BZU196485 BPY196485 BGC196485 AWG196485 AMK196485 ACO196485 SS196485 IW196485 B196481 WVI130949 WLM130949 WBQ130949 VRU130949 VHY130949 UYC130949 UOG130949 UEK130949 TUO130949 TKS130949 TAW130949 SRA130949 SHE130949 RXI130949 RNM130949 RDQ130949 QTU130949 QJY130949 QAC130949 PQG130949 PGK130949 OWO130949 OMS130949 OCW130949 NTA130949 NJE130949 MZI130949 MPM130949 MFQ130949 LVU130949 LLY130949 LCC130949 KSG130949 KIK130949 JYO130949 JOS130949 JEW130949 IVA130949 ILE130949 IBI130949 HRM130949 HHQ130949 GXU130949 GNY130949 GEC130949 FUG130949 FKK130949 FAO130949 EQS130949 EGW130949 DXA130949 DNE130949 DDI130949 CTM130949 CJQ130949 BZU130949 BPY130949 BGC130949 AWG130949 AMK130949 ACO130949 SS130949 IW130949 B130945 WVI65413 WLM65413 WBQ65413 VRU65413 VHY65413 UYC65413 UOG65413 UEK65413 TUO65413 TKS65413 TAW65413 SRA65413 SHE65413 RXI65413 RNM65413 RDQ65413 QTU65413 QJY65413 QAC65413 PQG65413 PGK65413 OWO65413 OMS65413 OCW65413 NTA65413 NJE65413 MZI65413 MPM65413 MFQ65413 LVU65413 LLY65413 LCC65413 KSG65413 KIK65413 JYO65413 JOS65413 JEW65413 IVA65413 ILE65413 IBI65413 HRM65413 HHQ65413 GXU65413 GNY65413 GEC65413 FUG65413 FKK65413 FAO65413 EQS65413 EGW65413 DXA65413 DNE65413 DDI65413 CTM65413 CJQ65413 BZU65413 BPY65413 BGC65413 AWG65413 AMK65413 ACO65413 SS65413 IW65413 B65409 WVI982917" xr:uid="{176E18BA-FEBD-4D86-80EA-2EADFB2F616B}">
      <formula1>"0%,3%,5%"</formula1>
    </dataValidation>
    <dataValidation type="list" allowBlank="1" showInputMessage="1" showErrorMessage="1" sqref="WVI982920 WLM982920 WBQ982920 VRU982920 VHY982920 UYC982920 UOG982920 UEK982920 TUO982920 TKS982920 TAW982920 SRA982920 SHE982920 RXI982920 RNM982920 RDQ982920 QTU982920 QJY982920 QAC982920 PQG982920 PGK982920 OWO982920 OMS982920 OCW982920 NTA982920 NJE982920 MZI982920 MPM982920 MFQ982920 LVU982920 LLY982920 LCC982920 KSG982920 KIK982920 JYO982920 JOS982920 JEW982920 IVA982920 ILE982920 IBI982920 HRM982920 HHQ982920 GXU982920 GNY982920 GEC982920 FUG982920 FKK982920 FAO982920 EQS982920 EGW982920 DXA982920 DNE982920 DDI982920 CTM982920 CJQ982920 BZU982920 BPY982920 BGC982920 AWG982920 AMK982920 ACO982920 SS982920 IW982920 B982916 WVI917384 WLM917384 WBQ917384 VRU917384 VHY917384 UYC917384 UOG917384 UEK917384 TUO917384 TKS917384 TAW917384 SRA917384 SHE917384 RXI917384 RNM917384 RDQ917384 QTU917384 QJY917384 QAC917384 PQG917384 PGK917384 OWO917384 OMS917384 OCW917384 NTA917384 NJE917384 MZI917384 MPM917384 MFQ917384 LVU917384 LLY917384 LCC917384 KSG917384 KIK917384 JYO917384 JOS917384 JEW917384 IVA917384 ILE917384 IBI917384 HRM917384 HHQ917384 GXU917384 GNY917384 GEC917384 FUG917384 FKK917384 FAO917384 EQS917384 EGW917384 DXA917384 DNE917384 DDI917384 CTM917384 CJQ917384 BZU917384 BPY917384 BGC917384 AWG917384 AMK917384 ACO917384 SS917384 IW917384 B917380 WVI851848 WLM851848 WBQ851848 VRU851848 VHY851848 UYC851848 UOG851848 UEK851848 TUO851848 TKS851848 TAW851848 SRA851848 SHE851848 RXI851848 RNM851848 RDQ851848 QTU851848 QJY851848 QAC851848 PQG851848 PGK851848 OWO851848 OMS851848 OCW851848 NTA851848 NJE851848 MZI851848 MPM851848 MFQ851848 LVU851848 LLY851848 LCC851848 KSG851848 KIK851848 JYO851848 JOS851848 JEW851848 IVA851848 ILE851848 IBI851848 HRM851848 HHQ851848 GXU851848 GNY851848 GEC851848 FUG851848 FKK851848 FAO851848 EQS851848 EGW851848 DXA851848 DNE851848 DDI851848 CTM851848 CJQ851848 BZU851848 BPY851848 BGC851848 AWG851848 AMK851848 ACO851848 SS851848 IW851848 B851844 WVI786312 WLM786312 WBQ786312 VRU786312 VHY786312 UYC786312 UOG786312 UEK786312 TUO786312 TKS786312 TAW786312 SRA786312 SHE786312 RXI786312 RNM786312 RDQ786312 QTU786312 QJY786312 QAC786312 PQG786312 PGK786312 OWO786312 OMS786312 OCW786312 NTA786312 NJE786312 MZI786312 MPM786312 MFQ786312 LVU786312 LLY786312 LCC786312 KSG786312 KIK786312 JYO786312 JOS786312 JEW786312 IVA786312 ILE786312 IBI786312 HRM786312 HHQ786312 GXU786312 GNY786312 GEC786312 FUG786312 FKK786312 FAO786312 EQS786312 EGW786312 DXA786312 DNE786312 DDI786312 CTM786312 CJQ786312 BZU786312 BPY786312 BGC786312 AWG786312 AMK786312 ACO786312 SS786312 IW786312 B786308 WVI720776 WLM720776 WBQ720776 VRU720776 VHY720776 UYC720776 UOG720776 UEK720776 TUO720776 TKS720776 TAW720776 SRA720776 SHE720776 RXI720776 RNM720776 RDQ720776 QTU720776 QJY720776 QAC720776 PQG720776 PGK720776 OWO720776 OMS720776 OCW720776 NTA720776 NJE720776 MZI720776 MPM720776 MFQ720776 LVU720776 LLY720776 LCC720776 KSG720776 KIK720776 JYO720776 JOS720776 JEW720776 IVA720776 ILE720776 IBI720776 HRM720776 HHQ720776 GXU720776 GNY720776 GEC720776 FUG720776 FKK720776 FAO720776 EQS720776 EGW720776 DXA720776 DNE720776 DDI720776 CTM720776 CJQ720776 BZU720776 BPY720776 BGC720776 AWG720776 AMK720776 ACO720776 SS720776 IW720776 B720772 WVI655240 WLM655240 WBQ655240 VRU655240 VHY655240 UYC655240 UOG655240 UEK655240 TUO655240 TKS655240 TAW655240 SRA655240 SHE655240 RXI655240 RNM655240 RDQ655240 QTU655240 QJY655240 QAC655240 PQG655240 PGK655240 OWO655240 OMS655240 OCW655240 NTA655240 NJE655240 MZI655240 MPM655240 MFQ655240 LVU655240 LLY655240 LCC655240 KSG655240 KIK655240 JYO655240 JOS655240 JEW655240 IVA655240 ILE655240 IBI655240 HRM655240 HHQ655240 GXU655240 GNY655240 GEC655240 FUG655240 FKK655240 FAO655240 EQS655240 EGW655240 DXA655240 DNE655240 DDI655240 CTM655240 CJQ655240 BZU655240 BPY655240 BGC655240 AWG655240 AMK655240 ACO655240 SS655240 IW655240 B655236 WVI589704 WLM589704 WBQ589704 VRU589704 VHY589704 UYC589704 UOG589704 UEK589704 TUO589704 TKS589704 TAW589704 SRA589704 SHE589704 RXI589704 RNM589704 RDQ589704 QTU589704 QJY589704 QAC589704 PQG589704 PGK589704 OWO589704 OMS589704 OCW589704 NTA589704 NJE589704 MZI589704 MPM589704 MFQ589704 LVU589704 LLY589704 LCC589704 KSG589704 KIK589704 JYO589704 JOS589704 JEW589704 IVA589704 ILE589704 IBI589704 HRM589704 HHQ589704 GXU589704 GNY589704 GEC589704 FUG589704 FKK589704 FAO589704 EQS589704 EGW589704 DXA589704 DNE589704 DDI589704 CTM589704 CJQ589704 BZU589704 BPY589704 BGC589704 AWG589704 AMK589704 ACO589704 SS589704 IW589704 B589700 WVI524168 WLM524168 WBQ524168 VRU524168 VHY524168 UYC524168 UOG524168 UEK524168 TUO524168 TKS524168 TAW524168 SRA524168 SHE524168 RXI524168 RNM524168 RDQ524168 QTU524168 QJY524168 QAC524168 PQG524168 PGK524168 OWO524168 OMS524168 OCW524168 NTA524168 NJE524168 MZI524168 MPM524168 MFQ524168 LVU524168 LLY524168 LCC524168 KSG524168 KIK524168 JYO524168 JOS524168 JEW524168 IVA524168 ILE524168 IBI524168 HRM524168 HHQ524168 GXU524168 GNY524168 GEC524168 FUG524168 FKK524168 FAO524168 EQS524168 EGW524168 DXA524168 DNE524168 DDI524168 CTM524168 CJQ524168 BZU524168 BPY524168 BGC524168 AWG524168 AMK524168 ACO524168 SS524168 IW524168 B524164 WVI458632 WLM458632 WBQ458632 VRU458632 VHY458632 UYC458632 UOG458632 UEK458632 TUO458632 TKS458632 TAW458632 SRA458632 SHE458632 RXI458632 RNM458632 RDQ458632 QTU458632 QJY458632 QAC458632 PQG458632 PGK458632 OWO458632 OMS458632 OCW458632 NTA458632 NJE458632 MZI458632 MPM458632 MFQ458632 LVU458632 LLY458632 LCC458632 KSG458632 KIK458632 JYO458632 JOS458632 JEW458632 IVA458632 ILE458632 IBI458632 HRM458632 HHQ458632 GXU458632 GNY458632 GEC458632 FUG458632 FKK458632 FAO458632 EQS458632 EGW458632 DXA458632 DNE458632 DDI458632 CTM458632 CJQ458632 BZU458632 BPY458632 BGC458632 AWG458632 AMK458632 ACO458632 SS458632 IW458632 B458628 WVI393096 WLM393096 WBQ393096 VRU393096 VHY393096 UYC393096 UOG393096 UEK393096 TUO393096 TKS393096 TAW393096 SRA393096 SHE393096 RXI393096 RNM393096 RDQ393096 QTU393096 QJY393096 QAC393096 PQG393096 PGK393096 OWO393096 OMS393096 OCW393096 NTA393096 NJE393096 MZI393096 MPM393096 MFQ393096 LVU393096 LLY393096 LCC393096 KSG393096 KIK393096 JYO393096 JOS393096 JEW393096 IVA393096 ILE393096 IBI393096 HRM393096 HHQ393096 GXU393096 GNY393096 GEC393096 FUG393096 FKK393096 FAO393096 EQS393096 EGW393096 DXA393096 DNE393096 DDI393096 CTM393096 CJQ393096 BZU393096 BPY393096 BGC393096 AWG393096 AMK393096 ACO393096 SS393096 IW393096 B393092 WVI327560 WLM327560 WBQ327560 VRU327560 VHY327560 UYC327560 UOG327560 UEK327560 TUO327560 TKS327560 TAW327560 SRA327560 SHE327560 RXI327560 RNM327560 RDQ327560 QTU327560 QJY327560 QAC327560 PQG327560 PGK327560 OWO327560 OMS327560 OCW327560 NTA327560 NJE327560 MZI327560 MPM327560 MFQ327560 LVU327560 LLY327560 LCC327560 KSG327560 KIK327560 JYO327560 JOS327560 JEW327560 IVA327560 ILE327560 IBI327560 HRM327560 HHQ327560 GXU327560 GNY327560 GEC327560 FUG327560 FKK327560 FAO327560 EQS327560 EGW327560 DXA327560 DNE327560 DDI327560 CTM327560 CJQ327560 BZU327560 BPY327560 BGC327560 AWG327560 AMK327560 ACO327560 SS327560 IW327560 B327556 WVI262024 WLM262024 WBQ262024 VRU262024 VHY262024 UYC262024 UOG262024 UEK262024 TUO262024 TKS262024 TAW262024 SRA262024 SHE262024 RXI262024 RNM262024 RDQ262024 QTU262024 QJY262024 QAC262024 PQG262024 PGK262024 OWO262024 OMS262024 OCW262024 NTA262024 NJE262024 MZI262024 MPM262024 MFQ262024 LVU262024 LLY262024 LCC262024 KSG262024 KIK262024 JYO262024 JOS262024 JEW262024 IVA262024 ILE262024 IBI262024 HRM262024 HHQ262024 GXU262024 GNY262024 GEC262024 FUG262024 FKK262024 FAO262024 EQS262024 EGW262024 DXA262024 DNE262024 DDI262024 CTM262024 CJQ262024 BZU262024 BPY262024 BGC262024 AWG262024 AMK262024 ACO262024 SS262024 IW262024 B262020 WVI196488 WLM196488 WBQ196488 VRU196488 VHY196488 UYC196488 UOG196488 UEK196488 TUO196488 TKS196488 TAW196488 SRA196488 SHE196488 RXI196488 RNM196488 RDQ196488 QTU196488 QJY196488 QAC196488 PQG196488 PGK196488 OWO196488 OMS196488 OCW196488 NTA196488 NJE196488 MZI196488 MPM196488 MFQ196488 LVU196488 LLY196488 LCC196488 KSG196488 KIK196488 JYO196488 JOS196488 JEW196488 IVA196488 ILE196488 IBI196488 HRM196488 HHQ196488 GXU196488 GNY196488 GEC196488 FUG196488 FKK196488 FAO196488 EQS196488 EGW196488 DXA196488 DNE196488 DDI196488 CTM196488 CJQ196488 BZU196488 BPY196488 BGC196488 AWG196488 AMK196488 ACO196488 SS196488 IW196488 B196484 WVI130952 WLM130952 WBQ130952 VRU130952 VHY130952 UYC130952 UOG130952 UEK130952 TUO130952 TKS130952 TAW130952 SRA130952 SHE130952 RXI130952 RNM130952 RDQ130952 QTU130952 QJY130952 QAC130952 PQG130952 PGK130952 OWO130952 OMS130952 OCW130952 NTA130952 NJE130952 MZI130952 MPM130952 MFQ130952 LVU130952 LLY130952 LCC130952 KSG130952 KIK130952 JYO130952 JOS130952 JEW130952 IVA130952 ILE130952 IBI130952 HRM130952 HHQ130952 GXU130952 GNY130952 GEC130952 FUG130952 FKK130952 FAO130952 EQS130952 EGW130952 DXA130952 DNE130952 DDI130952 CTM130952 CJQ130952 BZU130952 BPY130952 BGC130952 AWG130952 AMK130952 ACO130952 SS130952 IW130952 B130948 WVI65416 WLM65416 WBQ65416 VRU65416 VHY65416 UYC65416 UOG65416 UEK65416 TUO65416 TKS65416 TAW65416 SRA65416 SHE65416 RXI65416 RNM65416 RDQ65416 QTU65416 QJY65416 QAC65416 PQG65416 PGK65416 OWO65416 OMS65416 OCW65416 NTA65416 NJE65416 MZI65416 MPM65416 MFQ65416 LVU65416 LLY65416 LCC65416 KSG65416 KIK65416 JYO65416 JOS65416 JEW65416 IVA65416 ILE65416 IBI65416 HRM65416 HHQ65416 GXU65416 GNY65416 GEC65416 FUG65416 FKK65416 FAO65416 EQS65416 EGW65416 DXA65416 DNE65416 DDI65416 CTM65416 CJQ65416 BZU65416 BPY65416 BGC65416 AWG65416 AMK65416 ACO65416 SS65416 IW65416 B65412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xr:uid="{7296965F-1409-40A8-9975-4D3B6C637D40}">
      <formula1>"0%,5.50%"</formula1>
    </dataValidation>
    <dataValidation type="list" allowBlank="1" showInputMessage="1" showErrorMessage="1" sqref="B16" xr:uid="{B97318E4-EF7C-4BCA-A7D8-DCEB7AB9F611}">
      <formula1>"YES,NO"</formula1>
    </dataValidation>
  </dataValidations>
  <printOptions horizontalCentered="1"/>
  <pageMargins left="0" right="0" top="0.70866141732283505" bottom="0.39370078740157499" header="0.31496062992126" footer="0.31496062992126"/>
  <pageSetup paperSize="9" scale="9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430D-3858-4FE5-A325-BFFD002153C9}">
  <dimension ref="A1:L35"/>
  <sheetViews>
    <sheetView topLeftCell="A22" workbookViewId="0">
      <selection activeCell="L35" sqref="A1:L35"/>
    </sheetView>
  </sheetViews>
  <sheetFormatPr defaultColWidth="11.36328125" defaultRowHeight="16.5" customHeight="1" x14ac:dyDescent="0.35"/>
  <cols>
    <col min="1" max="1" width="11.36328125" style="37"/>
    <col min="2" max="12" width="8.90625" style="37" customWidth="1"/>
    <col min="13" max="16384" width="11.36328125" style="37"/>
  </cols>
  <sheetData>
    <row r="1" spans="1:12" ht="16.5" customHeight="1" x14ac:dyDescent="0.35">
      <c r="A1" s="34" t="s">
        <v>31</v>
      </c>
      <c r="B1" s="34"/>
      <c r="C1" s="34"/>
      <c r="D1" s="34"/>
      <c r="E1" s="34"/>
      <c r="F1" s="34"/>
      <c r="G1" s="34"/>
      <c r="H1" s="34"/>
      <c r="I1" s="34"/>
      <c r="J1" s="34"/>
      <c r="K1" s="34"/>
      <c r="L1" s="34"/>
    </row>
    <row r="2" spans="1:12" ht="16.5" customHeight="1" x14ac:dyDescent="0.35">
      <c r="A2" s="34" t="s">
        <v>32</v>
      </c>
      <c r="B2" s="33"/>
      <c r="C2" s="34"/>
      <c r="D2" s="34"/>
      <c r="E2" s="34"/>
      <c r="F2" s="34"/>
      <c r="G2" s="34"/>
      <c r="H2" s="34"/>
      <c r="I2" s="34"/>
      <c r="J2" s="34"/>
      <c r="K2" s="34"/>
      <c r="L2" s="39"/>
    </row>
    <row r="3" spans="1:12" ht="16.5" customHeight="1" x14ac:dyDescent="0.35">
      <c r="A3" s="34"/>
      <c r="B3" s="34" t="s">
        <v>33</v>
      </c>
      <c r="C3" s="34" t="s">
        <v>34</v>
      </c>
      <c r="D3" s="34" t="s">
        <v>35</v>
      </c>
      <c r="E3" s="34" t="s">
        <v>36</v>
      </c>
      <c r="F3" s="34" t="s">
        <v>37</v>
      </c>
      <c r="G3" s="34" t="s">
        <v>38</v>
      </c>
      <c r="H3" s="34" t="s">
        <v>39</v>
      </c>
      <c r="I3" s="34" t="s">
        <v>40</v>
      </c>
      <c r="J3" s="34" t="s">
        <v>41</v>
      </c>
      <c r="K3" s="34" t="s">
        <v>42</v>
      </c>
      <c r="L3" s="39" t="s">
        <v>43</v>
      </c>
    </row>
    <row r="4" spans="1:12" ht="16.5" customHeight="1" x14ac:dyDescent="0.35">
      <c r="A4" s="36">
        <v>300000</v>
      </c>
      <c r="B4" s="35">
        <v>2369</v>
      </c>
      <c r="C4" s="35">
        <v>3308</v>
      </c>
      <c r="D4" s="35">
        <v>4107</v>
      </c>
      <c r="E4" s="35">
        <v>5665</v>
      </c>
      <c r="F4" s="35">
        <v>5899</v>
      </c>
      <c r="G4" s="35">
        <v>7910</v>
      </c>
      <c r="H4" s="35">
        <v>10047</v>
      </c>
      <c r="I4" s="35">
        <v>12265</v>
      </c>
      <c r="J4" s="35">
        <v>15686</v>
      </c>
      <c r="K4" s="35">
        <v>18184</v>
      </c>
      <c r="L4" s="40">
        <v>22207</v>
      </c>
    </row>
    <row r="5" spans="1:12" ht="16.5" customHeight="1" x14ac:dyDescent="0.35">
      <c r="A5" s="36">
        <v>500000</v>
      </c>
      <c r="B5" s="35">
        <v>2792</v>
      </c>
      <c r="C5" s="35">
        <v>4769</v>
      </c>
      <c r="D5" s="35">
        <v>5490</v>
      </c>
      <c r="E5" s="35">
        <v>6786</v>
      </c>
      <c r="F5" s="35">
        <v>6865</v>
      </c>
      <c r="G5" s="35">
        <v>9985</v>
      </c>
      <c r="H5" s="35">
        <v>12178</v>
      </c>
      <c r="I5" s="35">
        <v>15544</v>
      </c>
      <c r="J5" s="35">
        <v>21437</v>
      </c>
      <c r="K5" s="35">
        <v>27213</v>
      </c>
      <c r="L5" s="40">
        <v>31385</v>
      </c>
    </row>
    <row r="6" spans="1:12" ht="16.5" customHeight="1" x14ac:dyDescent="0.35">
      <c r="A6" s="36">
        <v>700000</v>
      </c>
      <c r="B6" s="35">
        <v>3783</v>
      </c>
      <c r="C6" s="35">
        <v>6169</v>
      </c>
      <c r="D6" s="35">
        <v>6617</v>
      </c>
      <c r="E6" s="35">
        <v>7759</v>
      </c>
      <c r="F6" s="35">
        <v>7912</v>
      </c>
      <c r="G6" s="35">
        <v>11890</v>
      </c>
      <c r="H6" s="35">
        <v>14152</v>
      </c>
      <c r="I6" s="35">
        <v>18111</v>
      </c>
      <c r="J6" s="35">
        <v>25633</v>
      </c>
      <c r="K6" s="35">
        <v>32003</v>
      </c>
      <c r="L6" s="40">
        <v>36749</v>
      </c>
    </row>
    <row r="7" spans="1:12" ht="16.5" customHeight="1" x14ac:dyDescent="0.35">
      <c r="A7" s="36">
        <v>1000000</v>
      </c>
      <c r="B7" s="35">
        <v>4856</v>
      </c>
      <c r="C7" s="35">
        <v>7015</v>
      </c>
      <c r="D7" s="35">
        <v>7360</v>
      </c>
      <c r="E7" s="35">
        <v>8722</v>
      </c>
      <c r="F7" s="35">
        <v>9120</v>
      </c>
      <c r="G7" s="35">
        <v>13148</v>
      </c>
      <c r="H7" s="35">
        <v>15489</v>
      </c>
      <c r="I7" s="35">
        <v>20076</v>
      </c>
      <c r="J7" s="35">
        <v>29325</v>
      </c>
      <c r="K7" s="35">
        <v>35568</v>
      </c>
      <c r="L7" s="40">
        <v>41677</v>
      </c>
    </row>
    <row r="8" spans="1:12" ht="16.5" customHeight="1" x14ac:dyDescent="0.35">
      <c r="A8" s="36">
        <v>1500000</v>
      </c>
      <c r="B8" s="35">
        <v>5680</v>
      </c>
      <c r="C8" s="35">
        <v>8223</v>
      </c>
      <c r="D8" s="35">
        <v>8429</v>
      </c>
      <c r="E8" s="35">
        <v>10311</v>
      </c>
      <c r="F8" s="35">
        <v>10624</v>
      </c>
      <c r="G8" s="35">
        <v>15128</v>
      </c>
      <c r="H8" s="35">
        <v>17554</v>
      </c>
      <c r="I8" s="35">
        <v>22857</v>
      </c>
      <c r="J8" s="35">
        <v>34068</v>
      </c>
      <c r="K8" s="35">
        <v>41618</v>
      </c>
      <c r="L8" s="40">
        <v>47826</v>
      </c>
    </row>
    <row r="9" spans="1:12" ht="16.5" customHeight="1" x14ac:dyDescent="0.35">
      <c r="A9" s="36">
        <v>2000000</v>
      </c>
      <c r="B9" s="35">
        <v>6176</v>
      </c>
      <c r="C9" s="35">
        <v>8516</v>
      </c>
      <c r="D9" s="35">
        <v>8670</v>
      </c>
      <c r="E9" s="35">
        <v>10524</v>
      </c>
      <c r="F9" s="35">
        <v>11297</v>
      </c>
      <c r="G9" s="35">
        <v>16859</v>
      </c>
      <c r="H9" s="35">
        <v>19411</v>
      </c>
      <c r="I9" s="35">
        <v>24740</v>
      </c>
      <c r="J9" s="35">
        <v>37344</v>
      </c>
      <c r="K9" s="35">
        <v>45821</v>
      </c>
      <c r="L9" s="40">
        <v>52100</v>
      </c>
    </row>
    <row r="10" spans="1:12" ht="16.5" customHeight="1" x14ac:dyDescent="0.35">
      <c r="A10" s="36">
        <v>2500000</v>
      </c>
      <c r="B10" s="35">
        <v>6561</v>
      </c>
      <c r="C10" s="35">
        <v>9766</v>
      </c>
      <c r="D10" s="35">
        <v>9917</v>
      </c>
      <c r="E10" s="35">
        <v>11955</v>
      </c>
      <c r="F10" s="35">
        <v>13401</v>
      </c>
      <c r="G10" s="35">
        <v>17905</v>
      </c>
      <c r="H10" s="35">
        <v>20506</v>
      </c>
      <c r="I10" s="35">
        <v>26202</v>
      </c>
      <c r="J10" s="35">
        <v>39885</v>
      </c>
      <c r="K10" s="35">
        <v>49081</v>
      </c>
      <c r="L10" s="40">
        <v>55416</v>
      </c>
    </row>
    <row r="11" spans="1:12" ht="16.5" customHeight="1" x14ac:dyDescent="0.35">
      <c r="A11" s="36">
        <v>3000000</v>
      </c>
      <c r="B11" s="35">
        <v>8540</v>
      </c>
      <c r="C11" s="35">
        <v>10199</v>
      </c>
      <c r="D11" s="35">
        <v>10335</v>
      </c>
      <c r="E11" s="35">
        <v>12393</v>
      </c>
      <c r="F11" s="35">
        <v>13886</v>
      </c>
      <c r="G11" s="35">
        <v>18762</v>
      </c>
      <c r="H11" s="35">
        <v>21403</v>
      </c>
      <c r="I11" s="35">
        <v>27397</v>
      </c>
      <c r="J11" s="35">
        <v>41963</v>
      </c>
      <c r="K11" s="35">
        <v>51747</v>
      </c>
      <c r="L11" s="40">
        <v>58127</v>
      </c>
    </row>
    <row r="12" spans="1:12" ht="16.5" customHeight="1" x14ac:dyDescent="0.35">
      <c r="A12" s="36">
        <v>3500000</v>
      </c>
      <c r="B12" s="35">
        <v>8870</v>
      </c>
      <c r="C12" s="35">
        <v>10563</v>
      </c>
      <c r="D12" s="35">
        <v>10696</v>
      </c>
      <c r="E12" s="35">
        <v>12762</v>
      </c>
      <c r="F12" s="35">
        <v>14295</v>
      </c>
      <c r="G12" s="35">
        <v>19484</v>
      </c>
      <c r="H12" s="35">
        <v>22158</v>
      </c>
      <c r="I12" s="35">
        <v>28406</v>
      </c>
      <c r="J12" s="35">
        <v>43718</v>
      </c>
      <c r="K12" s="35">
        <v>53998</v>
      </c>
      <c r="L12" s="40">
        <v>60416</v>
      </c>
    </row>
    <row r="13" spans="1:12" ht="16.5" customHeight="1" x14ac:dyDescent="0.35">
      <c r="A13" s="36">
        <v>4000000</v>
      </c>
      <c r="B13" s="35">
        <v>9157</v>
      </c>
      <c r="C13" s="35">
        <v>10878</v>
      </c>
      <c r="D13" s="35">
        <v>10997</v>
      </c>
      <c r="E13" s="35">
        <v>13081</v>
      </c>
      <c r="F13" s="35">
        <v>14649</v>
      </c>
      <c r="G13" s="35">
        <v>20109</v>
      </c>
      <c r="H13" s="35">
        <v>22813</v>
      </c>
      <c r="I13" s="35">
        <v>29279</v>
      </c>
      <c r="J13" s="35">
        <v>45238</v>
      </c>
      <c r="K13" s="35">
        <v>55948</v>
      </c>
      <c r="L13" s="40">
        <v>62399</v>
      </c>
    </row>
    <row r="14" spans="1:12" ht="16.5" customHeight="1" x14ac:dyDescent="0.35">
      <c r="A14" s="36">
        <v>4500000</v>
      </c>
      <c r="B14" s="35">
        <v>9410</v>
      </c>
      <c r="C14" s="35">
        <v>11156</v>
      </c>
      <c r="D14" s="35">
        <v>11265</v>
      </c>
      <c r="E14" s="35">
        <v>13362</v>
      </c>
      <c r="F14" s="35">
        <v>14961</v>
      </c>
      <c r="G14" s="35">
        <v>20661</v>
      </c>
      <c r="H14" s="35">
        <v>23390</v>
      </c>
      <c r="I14" s="35">
        <v>30050</v>
      </c>
      <c r="J14" s="35">
        <v>46579</v>
      </c>
      <c r="K14" s="35">
        <v>57668</v>
      </c>
      <c r="L14" s="40">
        <v>64149</v>
      </c>
    </row>
    <row r="15" spans="1:12" ht="16.5" customHeight="1" x14ac:dyDescent="0.35">
      <c r="A15" s="36">
        <v>5000000</v>
      </c>
      <c r="B15" s="35">
        <v>10200</v>
      </c>
      <c r="C15" s="35">
        <v>11405</v>
      </c>
      <c r="D15" s="35">
        <v>13199</v>
      </c>
      <c r="E15" s="35">
        <v>14685</v>
      </c>
      <c r="F15" s="35">
        <v>16321</v>
      </c>
      <c r="G15" s="35">
        <v>21154</v>
      </c>
      <c r="H15" s="35">
        <v>23907</v>
      </c>
      <c r="I15" s="35">
        <v>30740</v>
      </c>
      <c r="J15" s="35">
        <v>47778</v>
      </c>
      <c r="K15" s="35">
        <v>59207</v>
      </c>
      <c r="L15" s="40">
        <v>65713</v>
      </c>
    </row>
    <row r="16" spans="1:12" ht="16.5" customHeight="1" x14ac:dyDescent="0.35">
      <c r="A16" s="36">
        <v>7500000</v>
      </c>
      <c r="B16" s="35">
        <v>11123</v>
      </c>
      <c r="C16" s="35">
        <v>12460</v>
      </c>
      <c r="D16" s="35">
        <v>14736</v>
      </c>
      <c r="E16" s="35">
        <v>16422</v>
      </c>
      <c r="F16" s="35">
        <v>17989</v>
      </c>
      <c r="G16" s="35">
        <v>23054</v>
      </c>
      <c r="H16" s="35">
        <v>25896</v>
      </c>
      <c r="I16" s="35">
        <v>33393</v>
      </c>
      <c r="J16" s="35">
        <v>52395</v>
      </c>
      <c r="K16" s="35">
        <v>65130</v>
      </c>
      <c r="L16" s="40">
        <v>71736</v>
      </c>
    </row>
    <row r="17" spans="1:12" ht="16.5" customHeight="1" x14ac:dyDescent="0.35">
      <c r="A17" s="36">
        <v>10000000</v>
      </c>
      <c r="B17" s="40">
        <v>11779</v>
      </c>
      <c r="C17" s="40">
        <v>13556</v>
      </c>
      <c r="D17" s="40">
        <v>16067</v>
      </c>
      <c r="E17" s="40">
        <v>18522</v>
      </c>
      <c r="F17" s="40">
        <v>20719</v>
      </c>
      <c r="G17" s="40">
        <v>24403</v>
      </c>
      <c r="H17" s="40">
        <v>27307</v>
      </c>
      <c r="I17" s="40">
        <v>35277</v>
      </c>
      <c r="J17" s="40">
        <v>55671</v>
      </c>
      <c r="K17" s="40">
        <v>69333</v>
      </c>
      <c r="L17" s="40">
        <v>76010</v>
      </c>
    </row>
    <row r="19" spans="1:12" ht="16.5" customHeight="1" x14ac:dyDescent="0.35">
      <c r="A19" s="41" t="s">
        <v>44</v>
      </c>
      <c r="B19" s="42"/>
      <c r="C19" s="42"/>
      <c r="D19" s="42"/>
      <c r="E19" s="42"/>
      <c r="F19" s="42"/>
      <c r="G19" s="42"/>
      <c r="H19" s="42"/>
      <c r="I19" s="42"/>
      <c r="J19" s="42"/>
      <c r="K19" s="42"/>
      <c r="L19" s="42"/>
    </row>
    <row r="20" spans="1:12" ht="16.5" customHeight="1" x14ac:dyDescent="0.35">
      <c r="A20" s="34" t="s">
        <v>32</v>
      </c>
      <c r="B20" s="38"/>
      <c r="C20" s="39"/>
      <c r="D20" s="39"/>
      <c r="E20" s="39"/>
      <c r="F20" s="39"/>
      <c r="G20" s="39"/>
      <c r="H20" s="39"/>
      <c r="I20" s="39"/>
      <c r="J20" s="39"/>
      <c r="K20" s="39"/>
      <c r="L20" s="39"/>
    </row>
    <row r="21" spans="1:12" ht="16.5" customHeight="1" x14ac:dyDescent="0.35">
      <c r="A21" s="34"/>
      <c r="B21" s="39" t="s">
        <v>33</v>
      </c>
      <c r="C21" s="39" t="s">
        <v>34</v>
      </c>
      <c r="D21" s="39" t="s">
        <v>35</v>
      </c>
      <c r="E21" s="39" t="s">
        <v>36</v>
      </c>
      <c r="F21" s="39" t="s">
        <v>37</v>
      </c>
      <c r="G21" s="39" t="s">
        <v>38</v>
      </c>
      <c r="H21" s="39" t="s">
        <v>39</v>
      </c>
      <c r="I21" s="39" t="s">
        <v>40</v>
      </c>
      <c r="J21" s="39" t="s">
        <v>41</v>
      </c>
      <c r="K21" s="39" t="s">
        <v>42</v>
      </c>
      <c r="L21" s="39" t="s">
        <v>43</v>
      </c>
    </row>
    <row r="22" spans="1:12" ht="16.5" customHeight="1" x14ac:dyDescent="0.35">
      <c r="A22" s="36">
        <v>300000</v>
      </c>
      <c r="B22" s="40">
        <v>2432</v>
      </c>
      <c r="C22" s="40">
        <v>3932</v>
      </c>
      <c r="D22" s="40">
        <v>4732</v>
      </c>
      <c r="E22" s="40">
        <v>6289</v>
      </c>
      <c r="F22" s="40">
        <v>6524</v>
      </c>
      <c r="G22" s="40">
        <v>8535</v>
      </c>
      <c r="H22" s="40">
        <v>10672</v>
      </c>
      <c r="I22" s="40">
        <v>12889</v>
      </c>
      <c r="J22" s="40">
        <v>16174</v>
      </c>
      <c r="K22" s="40">
        <v>18247</v>
      </c>
      <c r="L22" s="40">
        <v>22270</v>
      </c>
    </row>
    <row r="23" spans="1:12" ht="16.5" customHeight="1" x14ac:dyDescent="0.35">
      <c r="A23" s="36">
        <v>500000</v>
      </c>
      <c r="B23" s="40">
        <v>2802</v>
      </c>
      <c r="C23" s="40">
        <v>5340</v>
      </c>
      <c r="D23" s="40">
        <v>6061</v>
      </c>
      <c r="E23" s="40">
        <v>7357</v>
      </c>
      <c r="F23" s="40">
        <v>7436</v>
      </c>
      <c r="G23" s="40">
        <v>10556</v>
      </c>
      <c r="H23" s="40">
        <v>12749</v>
      </c>
      <c r="I23" s="40">
        <v>16115</v>
      </c>
      <c r="J23" s="40">
        <v>21872</v>
      </c>
      <c r="K23" s="40">
        <v>27222</v>
      </c>
      <c r="L23" s="40">
        <v>31395</v>
      </c>
    </row>
    <row r="24" spans="1:12" ht="16.5" customHeight="1" x14ac:dyDescent="0.35">
      <c r="A24" s="36">
        <v>700000</v>
      </c>
      <c r="B24" s="40">
        <v>3873</v>
      </c>
      <c r="C24" s="40">
        <v>6820</v>
      </c>
      <c r="D24" s="40">
        <v>7268</v>
      </c>
      <c r="E24" s="40">
        <v>8410</v>
      </c>
      <c r="F24" s="40">
        <v>8563</v>
      </c>
      <c r="G24" s="40">
        <v>12541</v>
      </c>
      <c r="H24" s="40">
        <v>14803</v>
      </c>
      <c r="I24" s="40">
        <v>18762</v>
      </c>
      <c r="J24" s="40">
        <v>26148</v>
      </c>
      <c r="K24" s="40">
        <v>32093</v>
      </c>
      <c r="L24" s="40">
        <v>36839</v>
      </c>
    </row>
    <row r="25" spans="1:12" ht="16.5" customHeight="1" x14ac:dyDescent="0.35">
      <c r="A25" s="36">
        <v>1000000</v>
      </c>
      <c r="B25" s="40">
        <v>4875</v>
      </c>
      <c r="C25" s="40">
        <v>7595</v>
      </c>
      <c r="D25" s="40">
        <v>7941</v>
      </c>
      <c r="E25" s="40">
        <v>9302</v>
      </c>
      <c r="F25" s="40">
        <v>9700</v>
      </c>
      <c r="G25" s="40">
        <v>13728</v>
      </c>
      <c r="H25" s="40">
        <v>16070</v>
      </c>
      <c r="I25" s="40">
        <v>20657</v>
      </c>
      <c r="J25" s="40">
        <v>29770</v>
      </c>
      <c r="K25" s="40">
        <v>35588</v>
      </c>
      <c r="L25" s="40">
        <v>41696</v>
      </c>
    </row>
    <row r="26" spans="1:12" ht="16.5" customHeight="1" x14ac:dyDescent="0.35">
      <c r="A26" s="36">
        <v>1500000</v>
      </c>
      <c r="B26" s="40">
        <v>5700</v>
      </c>
      <c r="C26" s="40">
        <v>9016</v>
      </c>
      <c r="D26" s="40">
        <v>9222</v>
      </c>
      <c r="E26" s="40">
        <v>11104</v>
      </c>
      <c r="F26" s="40">
        <v>11417</v>
      </c>
      <c r="G26" s="40">
        <v>15921</v>
      </c>
      <c r="H26" s="40">
        <v>18347</v>
      </c>
      <c r="I26" s="40">
        <v>23650</v>
      </c>
      <c r="J26" s="40">
        <v>34725</v>
      </c>
      <c r="K26" s="40">
        <v>41637</v>
      </c>
      <c r="L26" s="40">
        <v>47846</v>
      </c>
    </row>
    <row r="27" spans="1:12" ht="16.5" customHeight="1" x14ac:dyDescent="0.35">
      <c r="A27" s="36">
        <v>2000000</v>
      </c>
      <c r="B27" s="40">
        <v>6196</v>
      </c>
      <c r="C27" s="40">
        <v>9309</v>
      </c>
      <c r="D27" s="40">
        <v>9463</v>
      </c>
      <c r="E27" s="40">
        <v>11317</v>
      </c>
      <c r="F27" s="40">
        <v>12090</v>
      </c>
      <c r="G27" s="40">
        <v>17652</v>
      </c>
      <c r="H27" s="40">
        <v>20204</v>
      </c>
      <c r="I27" s="40">
        <v>25533</v>
      </c>
      <c r="J27" s="40">
        <v>38001</v>
      </c>
      <c r="K27" s="40">
        <v>45840</v>
      </c>
      <c r="L27" s="40">
        <v>52120</v>
      </c>
    </row>
    <row r="28" spans="1:12" ht="16.5" customHeight="1" x14ac:dyDescent="0.35">
      <c r="A28" s="36">
        <v>2500000</v>
      </c>
      <c r="B28" s="40">
        <v>6580</v>
      </c>
      <c r="C28" s="40">
        <v>10559</v>
      </c>
      <c r="D28" s="40">
        <v>10711</v>
      </c>
      <c r="E28" s="40">
        <v>12748</v>
      </c>
      <c r="F28" s="40">
        <v>14194</v>
      </c>
      <c r="G28" s="40">
        <v>18698</v>
      </c>
      <c r="H28" s="40">
        <v>21299</v>
      </c>
      <c r="I28" s="40">
        <v>26995</v>
      </c>
      <c r="J28" s="40">
        <v>40543</v>
      </c>
      <c r="K28" s="40">
        <v>49101</v>
      </c>
      <c r="L28" s="40">
        <v>55436</v>
      </c>
    </row>
    <row r="29" spans="1:12" ht="16.5" customHeight="1" x14ac:dyDescent="0.35">
      <c r="A29" s="36">
        <v>3000000</v>
      </c>
      <c r="B29" s="40">
        <v>8589</v>
      </c>
      <c r="C29" s="40">
        <v>11234</v>
      </c>
      <c r="D29" s="40">
        <v>11370</v>
      </c>
      <c r="E29" s="40">
        <v>13429</v>
      </c>
      <c r="F29" s="40">
        <v>14922</v>
      </c>
      <c r="G29" s="40">
        <v>19797</v>
      </c>
      <c r="H29" s="40">
        <v>22438</v>
      </c>
      <c r="I29" s="40">
        <v>28433</v>
      </c>
      <c r="J29" s="40">
        <v>42863</v>
      </c>
      <c r="K29" s="40">
        <v>51796</v>
      </c>
      <c r="L29" s="40">
        <v>58176</v>
      </c>
    </row>
    <row r="30" spans="1:12" ht="16.5" customHeight="1" x14ac:dyDescent="0.35">
      <c r="A30" s="36">
        <v>3500000</v>
      </c>
      <c r="B30" s="40">
        <v>8920</v>
      </c>
      <c r="C30" s="40">
        <v>11598</v>
      </c>
      <c r="D30" s="40">
        <v>11731</v>
      </c>
      <c r="E30" s="40">
        <v>13797</v>
      </c>
      <c r="F30" s="40">
        <v>15330</v>
      </c>
      <c r="G30" s="40">
        <v>20519</v>
      </c>
      <c r="H30" s="40">
        <v>23194</v>
      </c>
      <c r="I30" s="40">
        <v>29441</v>
      </c>
      <c r="J30" s="40">
        <v>44617</v>
      </c>
      <c r="K30" s="40">
        <v>54047</v>
      </c>
      <c r="L30" s="40">
        <v>60466</v>
      </c>
    </row>
    <row r="31" spans="1:12" ht="16.5" customHeight="1" x14ac:dyDescent="0.35">
      <c r="A31" s="36">
        <v>4000000</v>
      </c>
      <c r="B31" s="40">
        <v>9206</v>
      </c>
      <c r="C31" s="40">
        <v>11913</v>
      </c>
      <c r="D31" s="40">
        <v>12032</v>
      </c>
      <c r="E31" s="40">
        <v>14116</v>
      </c>
      <c r="F31" s="40">
        <v>15684</v>
      </c>
      <c r="G31" s="40">
        <v>21144</v>
      </c>
      <c r="H31" s="40">
        <v>23848</v>
      </c>
      <c r="I31" s="40">
        <v>30315</v>
      </c>
      <c r="J31" s="40">
        <v>46137</v>
      </c>
      <c r="K31" s="40">
        <v>55998</v>
      </c>
      <c r="L31" s="40">
        <v>62449</v>
      </c>
    </row>
    <row r="32" spans="1:12" ht="16.5" customHeight="1" x14ac:dyDescent="0.35">
      <c r="A32" s="36">
        <v>4500000</v>
      </c>
      <c r="B32" s="40">
        <v>9459</v>
      </c>
      <c r="C32" s="40">
        <v>12191</v>
      </c>
      <c r="D32" s="40">
        <v>12300</v>
      </c>
      <c r="E32" s="40">
        <v>14398</v>
      </c>
      <c r="F32" s="40">
        <v>15996</v>
      </c>
      <c r="G32" s="40">
        <v>21696</v>
      </c>
      <c r="H32" s="40">
        <v>24426</v>
      </c>
      <c r="I32" s="40">
        <v>31086</v>
      </c>
      <c r="J32" s="40">
        <v>47478</v>
      </c>
      <c r="K32" s="40">
        <v>57718</v>
      </c>
      <c r="L32" s="40">
        <v>64198</v>
      </c>
    </row>
    <row r="33" spans="1:12" ht="16" customHeight="1" x14ac:dyDescent="0.35">
      <c r="A33" s="36">
        <v>5000000</v>
      </c>
      <c r="B33" s="40">
        <v>10250</v>
      </c>
      <c r="C33" s="40">
        <v>12440</v>
      </c>
      <c r="D33" s="40">
        <v>14234</v>
      </c>
      <c r="E33" s="40">
        <v>15721</v>
      </c>
      <c r="F33" s="40">
        <v>17357</v>
      </c>
      <c r="G33" s="40">
        <v>22189</v>
      </c>
      <c r="H33" s="40">
        <v>24942</v>
      </c>
      <c r="I33" s="40">
        <v>31775</v>
      </c>
      <c r="J33" s="40">
        <v>48678</v>
      </c>
      <c r="K33" s="40">
        <v>59257</v>
      </c>
      <c r="L33" s="40">
        <v>65763</v>
      </c>
    </row>
    <row r="34" spans="1:12" ht="16.5" customHeight="1" x14ac:dyDescent="0.35">
      <c r="A34" s="36">
        <v>7500000</v>
      </c>
      <c r="B34" s="40">
        <v>11173</v>
      </c>
      <c r="C34" s="40">
        <v>13495</v>
      </c>
      <c r="D34" s="40">
        <v>15772</v>
      </c>
      <c r="E34" s="40">
        <v>17457</v>
      </c>
      <c r="F34" s="40">
        <v>19024</v>
      </c>
      <c r="G34" s="40">
        <v>24089</v>
      </c>
      <c r="H34" s="40">
        <v>26931</v>
      </c>
      <c r="I34" s="40">
        <v>34429</v>
      </c>
      <c r="J34" s="40">
        <v>53294</v>
      </c>
      <c r="K34" s="40">
        <v>65179</v>
      </c>
      <c r="L34" s="40">
        <v>71786</v>
      </c>
    </row>
    <row r="35" spans="1:12" ht="16.5" customHeight="1" x14ac:dyDescent="0.35">
      <c r="A35" s="36">
        <v>10000000</v>
      </c>
      <c r="B35" s="40">
        <v>11828</v>
      </c>
      <c r="C35" s="40">
        <v>14591</v>
      </c>
      <c r="D35" s="40">
        <v>17102</v>
      </c>
      <c r="E35" s="40">
        <v>19558</v>
      </c>
      <c r="F35" s="40">
        <v>21754</v>
      </c>
      <c r="G35" s="40">
        <v>25438</v>
      </c>
      <c r="H35" s="40">
        <v>28343</v>
      </c>
      <c r="I35" s="40">
        <v>36312</v>
      </c>
      <c r="J35" s="40">
        <v>56570</v>
      </c>
      <c r="K35" s="40">
        <v>69382</v>
      </c>
      <c r="L35" s="40">
        <v>76060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A577-B8CD-4DA0-B2B9-4165C584F82E}">
  <dimension ref="A1:L17"/>
  <sheetViews>
    <sheetView workbookViewId="0">
      <selection sqref="A1:L17"/>
    </sheetView>
  </sheetViews>
  <sheetFormatPr defaultRowHeight="15.5" x14ac:dyDescent="0.35"/>
  <cols>
    <col min="1" max="16384" width="8.7265625" style="31"/>
  </cols>
  <sheetData>
    <row r="1" spans="1:12" x14ac:dyDescent="0.35">
      <c r="A1" s="171" t="s">
        <v>44</v>
      </c>
      <c r="B1" s="172"/>
      <c r="C1" s="172"/>
      <c r="D1" s="172"/>
      <c r="E1" s="172"/>
      <c r="F1" s="172"/>
      <c r="G1" s="172"/>
      <c r="H1" s="172"/>
      <c r="I1" s="172"/>
      <c r="J1" s="172"/>
      <c r="K1" s="172"/>
      <c r="L1" s="172"/>
    </row>
    <row r="2" spans="1:12" ht="14.5" customHeight="1" x14ac:dyDescent="0.35">
      <c r="A2" s="28" t="s">
        <v>32</v>
      </c>
      <c r="C2" s="28"/>
      <c r="D2" s="28"/>
      <c r="E2" s="28"/>
      <c r="F2" s="28"/>
      <c r="G2" s="28"/>
      <c r="H2" s="28"/>
      <c r="I2" s="28"/>
      <c r="J2" s="28"/>
      <c r="K2" s="28"/>
      <c r="L2" s="28"/>
    </row>
    <row r="3" spans="1:12" ht="14.5" customHeight="1" x14ac:dyDescent="0.35">
      <c r="A3" s="28"/>
      <c r="B3" s="28" t="s">
        <v>33</v>
      </c>
      <c r="C3" s="28" t="s">
        <v>34</v>
      </c>
      <c r="D3" s="28" t="s">
        <v>35</v>
      </c>
      <c r="E3" s="28" t="s">
        <v>36</v>
      </c>
      <c r="F3" s="28" t="s">
        <v>37</v>
      </c>
      <c r="G3" s="28" t="s">
        <v>38</v>
      </c>
      <c r="H3" s="28" t="s">
        <v>39</v>
      </c>
      <c r="I3" s="28" t="s">
        <v>40</v>
      </c>
      <c r="J3" s="28" t="s">
        <v>41</v>
      </c>
      <c r="K3" s="28" t="s">
        <v>42</v>
      </c>
      <c r="L3" s="28" t="s">
        <v>43</v>
      </c>
    </row>
    <row r="4" spans="1:12" x14ac:dyDescent="0.35">
      <c r="A4" s="29">
        <v>300000</v>
      </c>
      <c r="B4" s="30">
        <v>2432</v>
      </c>
      <c r="C4" s="30">
        <v>3932</v>
      </c>
      <c r="D4" s="30">
        <v>4732</v>
      </c>
      <c r="E4" s="30">
        <v>6289</v>
      </c>
      <c r="F4" s="30">
        <v>6524</v>
      </c>
      <c r="G4" s="30">
        <v>8535</v>
      </c>
      <c r="H4" s="30">
        <v>10672</v>
      </c>
      <c r="I4" s="30">
        <v>12889</v>
      </c>
      <c r="J4" s="30">
        <v>16174</v>
      </c>
      <c r="K4" s="30">
        <v>18247</v>
      </c>
      <c r="L4" s="30">
        <v>22270</v>
      </c>
    </row>
    <row r="5" spans="1:12" x14ac:dyDescent="0.35">
      <c r="A5" s="29">
        <v>500000</v>
      </c>
      <c r="B5" s="30">
        <v>2802</v>
      </c>
      <c r="C5" s="30">
        <v>5340</v>
      </c>
      <c r="D5" s="30">
        <v>6061</v>
      </c>
      <c r="E5" s="30">
        <v>7357</v>
      </c>
      <c r="F5" s="30">
        <v>7436</v>
      </c>
      <c r="G5" s="30">
        <v>10556</v>
      </c>
      <c r="H5" s="30">
        <v>12749</v>
      </c>
      <c r="I5" s="30">
        <v>16115</v>
      </c>
      <c r="J5" s="30">
        <v>21872</v>
      </c>
      <c r="K5" s="30">
        <v>27222</v>
      </c>
      <c r="L5" s="30">
        <v>31395</v>
      </c>
    </row>
    <row r="6" spans="1:12" x14ac:dyDescent="0.35">
      <c r="A6" s="29">
        <v>700000</v>
      </c>
      <c r="B6" s="30">
        <v>3873</v>
      </c>
      <c r="C6" s="30">
        <v>6820</v>
      </c>
      <c r="D6" s="30">
        <v>7268</v>
      </c>
      <c r="E6" s="30">
        <v>8410</v>
      </c>
      <c r="F6" s="30">
        <v>8563</v>
      </c>
      <c r="G6" s="30">
        <v>12541</v>
      </c>
      <c r="H6" s="30">
        <v>14803</v>
      </c>
      <c r="I6" s="30">
        <v>18762</v>
      </c>
      <c r="J6" s="30">
        <v>26148</v>
      </c>
      <c r="K6" s="30">
        <v>32093</v>
      </c>
      <c r="L6" s="30">
        <v>36839</v>
      </c>
    </row>
    <row r="7" spans="1:12" x14ac:dyDescent="0.35">
      <c r="A7" s="29">
        <v>1000000</v>
      </c>
      <c r="B7" s="30">
        <v>4875</v>
      </c>
      <c r="C7" s="30">
        <v>7595</v>
      </c>
      <c r="D7" s="30">
        <v>7941</v>
      </c>
      <c r="E7" s="30">
        <v>9302</v>
      </c>
      <c r="F7" s="30">
        <v>9700</v>
      </c>
      <c r="G7" s="30">
        <v>13728</v>
      </c>
      <c r="H7" s="30">
        <v>16070</v>
      </c>
      <c r="I7" s="30">
        <v>20657</v>
      </c>
      <c r="J7" s="30">
        <v>29770</v>
      </c>
      <c r="K7" s="30">
        <v>35588</v>
      </c>
      <c r="L7" s="30">
        <v>41696</v>
      </c>
    </row>
    <row r="8" spans="1:12" x14ac:dyDescent="0.35">
      <c r="A8" s="29">
        <v>1500000</v>
      </c>
      <c r="B8" s="30">
        <v>5700</v>
      </c>
      <c r="C8" s="30">
        <v>9016</v>
      </c>
      <c r="D8" s="30">
        <v>9222</v>
      </c>
      <c r="E8" s="30">
        <v>11104</v>
      </c>
      <c r="F8" s="30">
        <v>11417</v>
      </c>
      <c r="G8" s="30">
        <v>15921</v>
      </c>
      <c r="H8" s="30">
        <v>18347</v>
      </c>
      <c r="I8" s="30">
        <v>23650</v>
      </c>
      <c r="J8" s="30">
        <v>34725</v>
      </c>
      <c r="K8" s="30">
        <v>41637</v>
      </c>
      <c r="L8" s="30">
        <v>47846</v>
      </c>
    </row>
    <row r="9" spans="1:12" x14ac:dyDescent="0.35">
      <c r="A9" s="32">
        <v>2000000</v>
      </c>
      <c r="B9" s="30">
        <v>6196</v>
      </c>
      <c r="C9" s="30">
        <v>9309</v>
      </c>
      <c r="D9" s="30">
        <v>9463</v>
      </c>
      <c r="E9" s="30">
        <v>11317</v>
      </c>
      <c r="F9" s="30">
        <v>12090</v>
      </c>
      <c r="G9" s="30">
        <v>17652</v>
      </c>
      <c r="H9" s="30">
        <v>20204</v>
      </c>
      <c r="I9" s="30">
        <v>25533</v>
      </c>
      <c r="J9" s="30">
        <v>38001</v>
      </c>
      <c r="K9" s="30">
        <v>45840</v>
      </c>
      <c r="L9" s="30">
        <v>52120</v>
      </c>
    </row>
    <row r="10" spans="1:12" x14ac:dyDescent="0.35">
      <c r="A10" s="32">
        <v>2500000</v>
      </c>
      <c r="B10" s="30">
        <v>6580</v>
      </c>
      <c r="C10" s="30">
        <v>10559</v>
      </c>
      <c r="D10" s="30">
        <v>10711</v>
      </c>
      <c r="E10" s="30">
        <v>12748</v>
      </c>
      <c r="F10" s="30">
        <v>14194</v>
      </c>
      <c r="G10" s="30">
        <v>18698</v>
      </c>
      <c r="H10" s="30">
        <v>21299</v>
      </c>
      <c r="I10" s="30">
        <v>26995</v>
      </c>
      <c r="J10" s="30">
        <v>40543</v>
      </c>
      <c r="K10" s="30">
        <v>49101</v>
      </c>
      <c r="L10" s="30">
        <v>55436</v>
      </c>
    </row>
    <row r="11" spans="1:12" x14ac:dyDescent="0.35">
      <c r="A11" s="32">
        <v>3000000</v>
      </c>
      <c r="B11" s="30">
        <v>8589</v>
      </c>
      <c r="C11" s="30">
        <v>11234</v>
      </c>
      <c r="D11" s="30">
        <v>11370</v>
      </c>
      <c r="E11" s="30">
        <v>13429</v>
      </c>
      <c r="F11" s="30">
        <v>14922</v>
      </c>
      <c r="G11" s="30">
        <v>19797</v>
      </c>
      <c r="H11" s="30">
        <v>22438</v>
      </c>
      <c r="I11" s="30">
        <v>28433</v>
      </c>
      <c r="J11" s="30">
        <v>42863</v>
      </c>
      <c r="K11" s="30">
        <v>51796</v>
      </c>
      <c r="L11" s="30">
        <v>58176</v>
      </c>
    </row>
    <row r="12" spans="1:12" x14ac:dyDescent="0.35">
      <c r="A12" s="32">
        <v>3500000</v>
      </c>
      <c r="B12" s="30">
        <v>8920</v>
      </c>
      <c r="C12" s="30">
        <v>11598</v>
      </c>
      <c r="D12" s="30">
        <v>11731</v>
      </c>
      <c r="E12" s="30">
        <v>13797</v>
      </c>
      <c r="F12" s="30">
        <v>15330</v>
      </c>
      <c r="G12" s="30">
        <v>20519</v>
      </c>
      <c r="H12" s="30">
        <v>23194</v>
      </c>
      <c r="I12" s="30">
        <v>29441</v>
      </c>
      <c r="J12" s="30">
        <v>44617</v>
      </c>
      <c r="K12" s="30">
        <v>54047</v>
      </c>
      <c r="L12" s="30">
        <v>60466</v>
      </c>
    </row>
    <row r="13" spans="1:12" x14ac:dyDescent="0.35">
      <c r="A13" s="32">
        <v>4000000</v>
      </c>
      <c r="B13" s="30">
        <v>9206</v>
      </c>
      <c r="C13" s="30">
        <v>11913</v>
      </c>
      <c r="D13" s="30">
        <v>12032</v>
      </c>
      <c r="E13" s="30">
        <v>14116</v>
      </c>
      <c r="F13" s="30">
        <v>15684</v>
      </c>
      <c r="G13" s="30">
        <v>21144</v>
      </c>
      <c r="H13" s="30">
        <v>23848</v>
      </c>
      <c r="I13" s="30">
        <v>30315</v>
      </c>
      <c r="J13" s="30">
        <v>46137</v>
      </c>
      <c r="K13" s="30">
        <v>55998</v>
      </c>
      <c r="L13" s="30">
        <v>62449</v>
      </c>
    </row>
    <row r="14" spans="1:12" x14ac:dyDescent="0.35">
      <c r="A14" s="32">
        <v>4500000</v>
      </c>
      <c r="B14" s="30">
        <v>9459</v>
      </c>
      <c r="C14" s="30">
        <v>12191</v>
      </c>
      <c r="D14" s="30">
        <v>12300</v>
      </c>
      <c r="E14" s="30">
        <v>14398</v>
      </c>
      <c r="F14" s="30">
        <v>15996</v>
      </c>
      <c r="G14" s="30">
        <v>21696</v>
      </c>
      <c r="H14" s="30">
        <v>24426</v>
      </c>
      <c r="I14" s="30">
        <v>31086</v>
      </c>
      <c r="J14" s="30">
        <v>47478</v>
      </c>
      <c r="K14" s="30">
        <v>57718</v>
      </c>
      <c r="L14" s="30">
        <v>64198</v>
      </c>
    </row>
    <row r="15" spans="1:12" x14ac:dyDescent="0.35">
      <c r="A15" s="32">
        <v>5000000</v>
      </c>
      <c r="B15" s="30">
        <v>10250</v>
      </c>
      <c r="C15" s="30">
        <v>12440</v>
      </c>
      <c r="D15" s="30">
        <v>14234</v>
      </c>
      <c r="E15" s="30">
        <v>15721</v>
      </c>
      <c r="F15" s="30">
        <v>17357</v>
      </c>
      <c r="G15" s="30">
        <v>22189</v>
      </c>
      <c r="H15" s="30">
        <v>24942</v>
      </c>
      <c r="I15" s="30">
        <v>31775</v>
      </c>
      <c r="J15" s="30">
        <v>48678</v>
      </c>
      <c r="K15" s="30">
        <v>59257</v>
      </c>
      <c r="L15" s="30">
        <v>65763</v>
      </c>
    </row>
    <row r="16" spans="1:12" x14ac:dyDescent="0.35">
      <c r="A16" s="32">
        <v>7500000</v>
      </c>
      <c r="B16" s="30">
        <v>11173</v>
      </c>
      <c r="C16" s="30">
        <v>13495</v>
      </c>
      <c r="D16" s="30">
        <v>15772</v>
      </c>
      <c r="E16" s="30">
        <v>17457</v>
      </c>
      <c r="F16" s="30">
        <v>19024</v>
      </c>
      <c r="G16" s="30">
        <v>24089</v>
      </c>
      <c r="H16" s="30">
        <v>26931</v>
      </c>
      <c r="I16" s="30">
        <v>34429</v>
      </c>
      <c r="J16" s="30">
        <v>53294</v>
      </c>
      <c r="K16" s="30">
        <v>65179</v>
      </c>
      <c r="L16" s="30">
        <v>71786</v>
      </c>
    </row>
    <row r="17" spans="1:12" x14ac:dyDescent="0.35">
      <c r="A17" s="32">
        <v>10000000</v>
      </c>
      <c r="B17" s="30">
        <v>11828</v>
      </c>
      <c r="C17" s="30">
        <v>14591</v>
      </c>
      <c r="D17" s="30">
        <v>17102</v>
      </c>
      <c r="E17" s="30">
        <v>19558</v>
      </c>
      <c r="F17" s="30">
        <v>21754</v>
      </c>
      <c r="G17" s="30">
        <v>25438</v>
      </c>
      <c r="H17" s="30">
        <v>28343</v>
      </c>
      <c r="I17" s="30">
        <v>36312</v>
      </c>
      <c r="J17" s="30">
        <v>56570</v>
      </c>
      <c r="K17" s="30">
        <v>69382</v>
      </c>
      <c r="L17" s="30">
        <v>76060</v>
      </c>
    </row>
  </sheetData>
  <mergeCells count="1">
    <mergeCell ref="A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New Ind.Mediclaim  2023</vt:lpstr>
      <vt:lpstr>YOUTH ECO CARE BASIC</vt:lpstr>
      <vt:lpstr>YOUTH ECO CARE PREMIUM </vt:lpstr>
      <vt:lpstr>Sheet2</vt:lpstr>
      <vt:lpstr>Sheet3</vt:lpstr>
      <vt:lpstr>'New Ind.Mediclaim  2023'!Print_Area</vt:lpstr>
      <vt:lpstr>'YOUTH ECO CARE BASIC'!Print_Area</vt:lpstr>
      <vt:lpstr>'YOUTH ECO CARE PREMIUM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2023-07-09T05:58:36Z</dcterms:created>
  <dcterms:modified xsi:type="dcterms:W3CDTF">2023-09-17T10:02:02Z</dcterms:modified>
</cp:coreProperties>
</file>